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сайт\Комиссия_2023\06\"/>
    </mc:Choice>
  </mc:AlternateContent>
  <xr:revisionPtr revIDLastSave="0" documentId="13_ncr:1_{03176B75-8EED-4FF1-84D5-D3B5BEBC95D9}" xr6:coauthVersionLast="47" xr6:coauthVersionMax="47" xr10:uidLastSave="{00000000-0000-0000-0000-000000000000}"/>
  <bookViews>
    <workbookView xWindow="-120" yWindow="-120" windowWidth="29040" windowHeight="15840" xr2:uid="{9196D026-BA17-461F-8150-0A10D80A51C8}"/>
  </bookViews>
  <sheets>
    <sheet name="АПП-СБаз (6)" sheetId="2" r:id="rId1"/>
  </sheets>
  <externalReferences>
    <externalReference r:id="rId2"/>
  </externalReferences>
  <definedNames>
    <definedName name="_xlnm._FilterDatabase" localSheetId="0" hidden="1">'АПП-СБаз (6)'!$B$14:$AC$57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Print_Titles" localSheetId="0">'АПП-СБаз (6)'!$12:$14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56" i="2" l="1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AJ55" i="2"/>
  <c r="AJ54" i="2"/>
  <c r="AJ53" i="2"/>
  <c r="AJ52" i="2"/>
  <c r="AJ51" i="2"/>
  <c r="AJ50" i="2"/>
  <c r="A50" i="2"/>
  <c r="A51" i="2" s="1"/>
  <c r="A52" i="2" s="1"/>
  <c r="A53" i="2" s="1"/>
  <c r="A54" i="2" s="1"/>
  <c r="A55" i="2" s="1"/>
  <c r="AJ48" i="2"/>
  <c r="AI46" i="2"/>
  <c r="AI57" i="2" s="1"/>
  <c r="AH46" i="2"/>
  <c r="AH57" i="2" s="1"/>
  <c r="AG46" i="2"/>
  <c r="AG57" i="2" s="1"/>
  <c r="AF46" i="2"/>
  <c r="AE46" i="2"/>
  <c r="AE57" i="2" s="1"/>
  <c r="AD46" i="2"/>
  <c r="AD57" i="2" s="1"/>
  <c r="AC46" i="2"/>
  <c r="AB46" i="2"/>
  <c r="AB57" i="2" s="1"/>
  <c r="AA46" i="2"/>
  <c r="Z46" i="2"/>
  <c r="Z57" i="2" s="1"/>
  <c r="Y46" i="2"/>
  <c r="X46" i="2"/>
  <c r="X57" i="2" s="1"/>
  <c r="W46" i="2"/>
  <c r="W57" i="2" s="1"/>
  <c r="V46" i="2"/>
  <c r="V57" i="2" s="1"/>
  <c r="U46" i="2"/>
  <c r="U57" i="2" s="1"/>
  <c r="T46" i="2"/>
  <c r="S46" i="2"/>
  <c r="S57" i="2" s="1"/>
  <c r="R46" i="2"/>
  <c r="R57" i="2" s="1"/>
  <c r="Q46" i="2"/>
  <c r="Q57" i="2" s="1"/>
  <c r="P46" i="2"/>
  <c r="P57" i="2" s="1"/>
  <c r="O46" i="2"/>
  <c r="N46" i="2"/>
  <c r="N57" i="2" s="1"/>
  <c r="M46" i="2"/>
  <c r="L46" i="2"/>
  <c r="L57" i="2" s="1"/>
  <c r="K46" i="2"/>
  <c r="K57" i="2" s="1"/>
  <c r="J46" i="2"/>
  <c r="J57" i="2" s="1"/>
  <c r="G46" i="2"/>
  <c r="G57" i="2" s="1"/>
  <c r="F46" i="2"/>
  <c r="F57" i="2" s="1"/>
  <c r="E46" i="2"/>
  <c r="E57" i="2" s="1"/>
  <c r="D46" i="2"/>
  <c r="D57" i="2" s="1"/>
  <c r="AJ45" i="2"/>
  <c r="AJ44" i="2"/>
  <c r="AJ43" i="2"/>
  <c r="AJ42" i="2"/>
  <c r="AJ41" i="2"/>
  <c r="AJ40" i="2"/>
  <c r="AJ39" i="2"/>
  <c r="AJ38" i="2"/>
  <c r="AJ37" i="2"/>
  <c r="AJ36" i="2"/>
  <c r="AJ35" i="2"/>
  <c r="AJ34" i="2"/>
  <c r="AJ33" i="2"/>
  <c r="AJ32" i="2"/>
  <c r="AJ31" i="2"/>
  <c r="AJ30" i="2"/>
  <c r="AJ29" i="2"/>
  <c r="AJ28" i="2"/>
  <c r="AJ27" i="2"/>
  <c r="AJ26" i="2"/>
  <c r="AJ25" i="2"/>
  <c r="AJ24" i="2"/>
  <c r="AJ23" i="2"/>
  <c r="AJ22" i="2"/>
  <c r="AJ21" i="2"/>
  <c r="AJ20" i="2"/>
  <c r="I19" i="2"/>
  <c r="I46" i="2" s="1"/>
  <c r="I57" i="2" s="1"/>
  <c r="H19" i="2"/>
  <c r="H46" i="2" s="1"/>
  <c r="AJ18" i="2"/>
  <c r="AJ17" i="2"/>
  <c r="AJ16" i="2"/>
  <c r="M57" i="2" l="1"/>
  <c r="Y57" i="2"/>
  <c r="O57" i="2"/>
  <c r="AA57" i="2"/>
  <c r="AJ56" i="2"/>
  <c r="AC57" i="2"/>
  <c r="H57" i="2"/>
  <c r="T57" i="2"/>
  <c r="AF57" i="2"/>
  <c r="AJ19" i="2"/>
  <c r="AJ46" i="2" l="1"/>
  <c r="AJ57" i="2" l="1"/>
</calcChain>
</file>

<file path=xl/sharedStrings.xml><?xml version="1.0" encoding="utf-8"?>
<sst xmlns="http://schemas.openxmlformats.org/spreadsheetml/2006/main" count="139" uniqueCount="90">
  <si>
    <t>Приложение № 1.2</t>
  </si>
  <si>
    <t>Сверх базовая Программа ОМС</t>
  </si>
  <si>
    <t>№ п/п</t>
  </si>
  <si>
    <t>МО</t>
  </si>
  <si>
    <t>Венерология</t>
  </si>
  <si>
    <t>Наркология</t>
  </si>
  <si>
    <t>Психиатрия</t>
  </si>
  <si>
    <t>Фтизиатрия</t>
  </si>
  <si>
    <t>Профпатология</t>
  </si>
  <si>
    <t>Психотерапевт</t>
  </si>
  <si>
    <t>ОФС,     тыс. руб.</t>
  </si>
  <si>
    <t>обращ.</t>
  </si>
  <si>
    <t>код</t>
  </si>
  <si>
    <t>ОМП</t>
  </si>
  <si>
    <t>ОФС, тыс. руб.</t>
  </si>
  <si>
    <t>В рамках подушевого финансирования</t>
  </si>
  <si>
    <t>ГБУЗ "НД КО"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</si>
  <si>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</si>
  <si>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</si>
  <si>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</si>
  <si>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</si>
  <si>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</si>
  <si>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</si>
  <si>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</si>
  <si>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</si>
  <si>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"МРБ №1"</t>
  </si>
  <si>
    <t>ГБУЗ КО "Неманская ЦРБ"</t>
  </si>
  <si>
    <t>ГБУЗ КО "Нестеровская ЦРБ"</t>
  </si>
  <si>
    <t>ГБУЗ КО "Озерская ЦРБ"</t>
  </si>
  <si>
    <t>ГБУЗ КО "Полесская  ЦРБ"</t>
  </si>
  <si>
    <t>ГБУЗ КО "Правдинская  ЦРБ"</t>
  </si>
  <si>
    <t>ГБУЗ КО "Славская  ЦРБ"</t>
  </si>
  <si>
    <t>ГБУЗ КО "Советская ЦГБ"</t>
  </si>
  <si>
    <t>ГБУЗ КО "Черняховская  ЦРБ"</t>
  </si>
  <si>
    <t>ИТОГО:</t>
  </si>
  <si>
    <t>Оплата за единицу объема медицинской помощи</t>
  </si>
  <si>
    <t>ВСЕГО:</t>
  </si>
  <si>
    <t>ТП</t>
  </si>
  <si>
    <t>от 30 декабря 2022 года</t>
  </si>
  <si>
    <t>Объемы оказания медицинской помощи и объемы финансовых средств в системе обязательного медицинского страхования в амбулаторных условиях на 2023 год</t>
  </si>
  <si>
    <t>ГБУЗ КО "Гурьевская ЦРБ"</t>
  </si>
  <si>
    <t xml:space="preserve">в т.ч. профилактические осмотры учащихся, проведение обязательных диагностических исследований гражданам при постановке их на воинский учет, призыве или поступлении на военную службу по контракту или приравненную к ней службу </t>
  </si>
  <si>
    <t>ГБУЗ "Психиатрическая больница КО №1"</t>
  </si>
  <si>
    <t>ГБУЗ "Противотуберкулёзный диспансер КО"</t>
  </si>
  <si>
    <t>ГБУЗ "Наркологический диспансер КО"</t>
  </si>
  <si>
    <t>ГБУЗ "Инфекционная больница КО"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</si>
  <si>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</si>
  <si>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</si>
  <si>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</si>
  <si>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3"</t>
  </si>
  <si>
    <t>ГБУЗ КО "Центральная городская клиническая больница"</t>
  </si>
  <si>
    <t>ГБУЗ "Областная клиническая больница КО"</t>
  </si>
  <si>
    <t>ГБУЗ "Детская областная больница КО"</t>
  </si>
  <si>
    <t>ГБУЗ КО "Городская детская СП"</t>
  </si>
  <si>
    <t>ГБУЗ КО "Советская СП"</t>
  </si>
  <si>
    <t>ГБУЗ "Центр специализированных видов МП КО"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</si>
  <si>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</si>
  <si>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</si>
  <si>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</si>
  <si>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</si>
  <si>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ЦРБ-</t>
  </si>
  <si>
    <t>Центральная районная больница</t>
  </si>
  <si>
    <t>ЦГБ-</t>
  </si>
  <si>
    <t>Центральная городская больница</t>
  </si>
  <si>
    <t>Стоматологическая поликлиника</t>
  </si>
  <si>
    <t>СП -</t>
  </si>
  <si>
    <t>ГБУЗ "Областная СП КО"</t>
  </si>
  <si>
    <t>МРБ -</t>
  </si>
  <si>
    <t>Межрайонная больница</t>
  </si>
  <si>
    <t>ГБУЗ "Советский противотуберкулёзный диспансер КО"</t>
  </si>
  <si>
    <t>МП -</t>
  </si>
  <si>
    <t>Медицинская помощь</t>
  </si>
  <si>
    <t>посещения</t>
  </si>
  <si>
    <t>обращения</t>
  </si>
  <si>
    <t>СПИД</t>
  </si>
  <si>
    <t>Паллиативная помощь</t>
  </si>
  <si>
    <t>Паллиативная помощь выездная</t>
  </si>
  <si>
    <t>ОМП -</t>
  </si>
  <si>
    <t>Объемы медицинской помощи</t>
  </si>
  <si>
    <t>ОФС -</t>
  </si>
  <si>
    <t>Объемы финансовых средств</t>
  </si>
  <si>
    <t>Стоматология (в т.ч. Детская ортодонтия)</t>
  </si>
  <si>
    <t>к протоколу № 14 заседания Комиссии</t>
  </si>
  <si>
    <t>к Выписке из Протокола заседания № 6</t>
  </si>
  <si>
    <t>Комиссии от 31.05.2023 года</t>
  </si>
  <si>
    <t>Приложение № 5</t>
  </si>
  <si>
    <t>(с изменениями от 31.05.2023 г.)</t>
  </si>
  <si>
    <t>Кабинет психологической/ психотерапевтической помощи</t>
  </si>
  <si>
    <t>ГБУЗ КО "Светловская ЦРБ"</t>
  </si>
  <si>
    <t>ГБУЗ КО "Центр общественного здоровья и медицинской профилактики"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</si>
</sst>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 tint="-0.14999847407452621"/>
      </bottom>
      <diagonal/>
    </border>
    <border>
      <left style="thin">
        <color indexed="64"/>
      </left>
      <right/>
      <top style="medium">
        <color indexed="64"/>
      </top>
      <bottom style="thin">
        <color theme="0" tint="-0.1499984740745262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14999847407452621"/>
      </bottom>
      <diagonal/>
    </border>
    <border>
      <left style="medium">
        <color indexed="64"/>
      </left>
      <right/>
      <top style="thin">
        <color theme="0" tint="-0.14999847407452621"/>
      </top>
      <bottom style="thin">
        <color theme="0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0" tint="-0.14999847407452621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theme="0" tint="-0.1499984740745262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theme="0" tint="-0.14999847407452621"/>
      </bottom>
      <diagonal/>
    </border>
    <border>
      <left/>
      <right style="thin">
        <color indexed="64"/>
      </right>
      <top/>
      <bottom style="thin">
        <color theme="0" tint="-0.149998474074526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43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6" fillId="0" borderId="12" xfId="0" applyFont="1" applyBorder="1" applyAlignment="1">
      <alignment horizontal="center" vertical="top"/>
    </xf>
    <xf numFmtId="0" fontId="2" fillId="0" borderId="0" xfId="0" applyFont="1" applyAlignment="1">
      <alignment horizontal="left" vertical="top"/>
    </xf>
    <xf numFmtId="0" fontId="6" fillId="0" borderId="1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3" fontId="6" fillId="0" borderId="24" xfId="0" applyNumberFormat="1" applyFont="1" applyBorder="1" applyAlignment="1">
      <alignment horizontal="center" vertical="center"/>
    </xf>
    <xf numFmtId="4" fontId="6" fillId="0" borderId="23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top"/>
    </xf>
    <xf numFmtId="0" fontId="6" fillId="0" borderId="27" xfId="0" applyFont="1" applyBorder="1" applyAlignment="1">
      <alignment horizontal="center" vertical="top"/>
    </xf>
    <xf numFmtId="3" fontId="6" fillId="0" borderId="28" xfId="0" applyNumberFormat="1" applyFont="1" applyBorder="1" applyAlignment="1">
      <alignment horizontal="center" vertical="center"/>
    </xf>
    <xf numFmtId="4" fontId="6" fillId="0" borderId="29" xfId="0" applyNumberFormat="1" applyFont="1" applyBorder="1" applyAlignment="1">
      <alignment horizontal="center" vertical="center"/>
    </xf>
    <xf numFmtId="3" fontId="6" fillId="0" borderId="30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31" xfId="0" applyNumberFormat="1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top"/>
    </xf>
    <xf numFmtId="4" fontId="6" fillId="0" borderId="0" xfId="0" applyNumberFormat="1" applyFont="1" applyAlignment="1">
      <alignment horizontal="center" vertical="center"/>
    </xf>
    <xf numFmtId="3" fontId="6" fillId="0" borderId="32" xfId="0" applyNumberFormat="1" applyFont="1" applyBorder="1" applyAlignment="1">
      <alignment horizontal="center" vertical="center"/>
    </xf>
    <xf numFmtId="4" fontId="6" fillId="0" borderId="33" xfId="0" applyNumberFormat="1" applyFont="1" applyBorder="1" applyAlignment="1">
      <alignment horizontal="center" vertical="center"/>
    </xf>
    <xf numFmtId="3" fontId="6" fillId="0" borderId="34" xfId="0" applyNumberFormat="1" applyFont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6" fillId="0" borderId="35" xfId="0" applyFont="1" applyBorder="1" applyAlignment="1">
      <alignment horizontal="center" vertical="top"/>
    </xf>
    <xf numFmtId="0" fontId="6" fillId="0" borderId="36" xfId="0" applyFont="1" applyBorder="1" applyAlignment="1">
      <alignment horizontal="center" vertical="top"/>
    </xf>
    <xf numFmtId="0" fontId="7" fillId="0" borderId="37" xfId="0" applyFont="1" applyBorder="1" applyAlignment="1">
      <alignment vertical="top"/>
    </xf>
    <xf numFmtId="3" fontId="7" fillId="0" borderId="36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3" fontId="7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7" fillId="0" borderId="40" xfId="0" applyNumberFormat="1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top"/>
    </xf>
    <xf numFmtId="0" fontId="6" fillId="0" borderId="42" xfId="0" applyFont="1" applyBorder="1" applyAlignment="1">
      <alignment horizontal="center" vertical="top"/>
    </xf>
    <xf numFmtId="3" fontId="6" fillId="0" borderId="44" xfId="0" applyNumberFormat="1" applyFont="1" applyBorder="1" applyAlignment="1">
      <alignment horizontal="center" vertical="center"/>
    </xf>
    <xf numFmtId="4" fontId="6" fillId="0" borderId="42" xfId="0" applyNumberFormat="1" applyFont="1" applyBorder="1" applyAlignment="1">
      <alignment horizontal="center" vertical="center"/>
    </xf>
    <xf numFmtId="3" fontId="6" fillId="0" borderId="45" xfId="0" applyNumberFormat="1" applyFont="1" applyBorder="1" applyAlignment="1">
      <alignment horizontal="center" vertical="center"/>
    </xf>
    <xf numFmtId="4" fontId="6" fillId="0" borderId="43" xfId="0" applyNumberFormat="1" applyFont="1" applyBorder="1" applyAlignment="1">
      <alignment horizontal="center" vertical="center"/>
    </xf>
    <xf numFmtId="4" fontId="6" fillId="0" borderId="46" xfId="0" applyNumberFormat="1" applyFont="1" applyBorder="1" applyAlignment="1">
      <alignment horizontal="center" vertical="center"/>
    </xf>
    <xf numFmtId="0" fontId="7" fillId="0" borderId="42" xfId="0" applyFont="1" applyBorder="1" applyAlignment="1">
      <alignment vertical="top"/>
    </xf>
    <xf numFmtId="0" fontId="6" fillId="0" borderId="48" xfId="0" applyFont="1" applyBorder="1" applyAlignment="1">
      <alignment horizontal="center" vertical="top"/>
    </xf>
    <xf numFmtId="0" fontId="6" fillId="0" borderId="49" xfId="0" applyFont="1" applyBorder="1" applyAlignment="1">
      <alignment horizontal="center" vertical="top"/>
    </xf>
    <xf numFmtId="0" fontId="6" fillId="0" borderId="50" xfId="0" applyFont="1" applyBorder="1" applyAlignment="1">
      <alignment horizontal="center" vertical="top"/>
    </xf>
    <xf numFmtId="3" fontId="6" fillId="0" borderId="52" xfId="0" applyNumberFormat="1" applyFont="1" applyBorder="1" applyAlignment="1">
      <alignment horizontal="center" vertical="center"/>
    </xf>
    <xf numFmtId="4" fontId="6" fillId="0" borderId="53" xfId="0" applyNumberFormat="1" applyFont="1" applyBorder="1" applyAlignment="1">
      <alignment horizontal="center" vertical="center"/>
    </xf>
    <xf numFmtId="3" fontId="6" fillId="0" borderId="50" xfId="0" applyNumberFormat="1" applyFont="1" applyBorder="1" applyAlignment="1">
      <alignment horizontal="center" vertical="center"/>
    </xf>
    <xf numFmtId="4" fontId="6" fillId="0" borderId="51" xfId="0" applyNumberFormat="1" applyFont="1" applyBorder="1" applyAlignment="1">
      <alignment horizontal="center" vertical="center"/>
    </xf>
    <xf numFmtId="4" fontId="6" fillId="0" borderId="54" xfId="0" applyNumberFormat="1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top"/>
    </xf>
    <xf numFmtId="0" fontId="7" fillId="0" borderId="52" xfId="0" applyFont="1" applyBorder="1" applyAlignment="1">
      <alignment horizontal="center" vertical="top"/>
    </xf>
    <xf numFmtId="3" fontId="7" fillId="0" borderId="52" xfId="0" applyNumberFormat="1" applyFont="1" applyBorder="1" applyAlignment="1">
      <alignment horizontal="center" vertical="center"/>
    </xf>
    <xf numFmtId="4" fontId="7" fillId="0" borderId="53" xfId="0" applyNumberFormat="1" applyFont="1" applyBorder="1" applyAlignment="1">
      <alignment horizontal="center" vertical="center"/>
    </xf>
    <xf numFmtId="4" fontId="7" fillId="0" borderId="54" xfId="0" applyNumberFormat="1" applyFont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6" fillId="0" borderId="56" xfId="0" applyFont="1" applyBorder="1" applyAlignment="1">
      <alignment horizontal="center" vertical="top"/>
    </xf>
    <xf numFmtId="0" fontId="6" fillId="0" borderId="57" xfId="0" applyFont="1" applyBorder="1" applyAlignment="1">
      <alignment horizontal="center" vertical="top"/>
    </xf>
    <xf numFmtId="0" fontId="7" fillId="0" borderId="58" xfId="0" applyFont="1" applyBorder="1" applyAlignment="1">
      <alignment vertical="top"/>
    </xf>
    <xf numFmtId="3" fontId="7" fillId="0" borderId="57" xfId="0" applyNumberFormat="1" applyFont="1" applyBorder="1" applyAlignment="1">
      <alignment horizontal="center" vertical="center"/>
    </xf>
    <xf numFmtId="4" fontId="7" fillId="0" borderId="58" xfId="0" applyNumberFormat="1" applyFont="1" applyBorder="1" applyAlignment="1">
      <alignment horizontal="center" vertical="center"/>
    </xf>
    <xf numFmtId="164" fontId="7" fillId="0" borderId="59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3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vertical="top"/>
    </xf>
    <xf numFmtId="0" fontId="6" fillId="0" borderId="43" xfId="0" applyFont="1" applyBorder="1" applyAlignment="1">
      <alignment vertical="top"/>
    </xf>
    <xf numFmtId="0" fontId="6" fillId="0" borderId="0" xfId="1" applyFont="1" applyAlignment="1">
      <alignment vertical="top"/>
    </xf>
    <xf numFmtId="0" fontId="6" fillId="0" borderId="23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33" xfId="0" applyFont="1" applyBorder="1" applyAlignment="1">
      <alignment vertical="top" wrapText="1"/>
    </xf>
    <xf numFmtId="0" fontId="2" fillId="0" borderId="42" xfId="0" applyFont="1" applyBorder="1" applyAlignment="1">
      <alignment vertical="top"/>
    </xf>
    <xf numFmtId="0" fontId="13" fillId="0" borderId="1" xfId="0" applyFont="1" applyBorder="1" applyAlignment="1">
      <alignment horizontal="center" vertical="center"/>
    </xf>
    <xf numFmtId="3" fontId="9" fillId="0" borderId="24" xfId="0" applyNumberFormat="1" applyFont="1" applyBorder="1" applyAlignment="1">
      <alignment horizontal="center" vertical="center"/>
    </xf>
    <xf numFmtId="4" fontId="9" fillId="0" borderId="23" xfId="0" applyNumberFormat="1" applyFont="1" applyBorder="1" applyAlignment="1">
      <alignment horizontal="center" vertical="center"/>
    </xf>
    <xf numFmtId="4" fontId="6" fillId="0" borderId="63" xfId="0" applyNumberFormat="1" applyFont="1" applyBorder="1" applyAlignment="1">
      <alignment horizontal="center" vertical="center"/>
    </xf>
    <xf numFmtId="4" fontId="6" fillId="0" borderId="64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4" fontId="7" fillId="0" borderId="65" xfId="0" applyNumberFormat="1" applyFont="1" applyBorder="1" applyAlignment="1">
      <alignment horizontal="center" vertical="center"/>
    </xf>
    <xf numFmtId="4" fontId="6" fillId="0" borderId="66" xfId="0" applyNumberFormat="1" applyFont="1" applyBorder="1" applyAlignment="1">
      <alignment horizontal="center" vertical="center"/>
    </xf>
    <xf numFmtId="4" fontId="7" fillId="0" borderId="66" xfId="0" applyNumberFormat="1" applyFont="1" applyBorder="1" applyAlignment="1">
      <alignment horizontal="center" vertical="center"/>
    </xf>
    <xf numFmtId="4" fontId="7" fillId="0" borderId="67" xfId="0" applyNumberFormat="1" applyFont="1" applyBorder="1" applyAlignment="1">
      <alignment horizontal="center" vertical="center"/>
    </xf>
    <xf numFmtId="4" fontId="6" fillId="0" borderId="44" xfId="0" applyNumberFormat="1" applyFont="1" applyBorder="1" applyAlignment="1">
      <alignment horizontal="center" vertical="center"/>
    </xf>
    <xf numFmtId="4" fontId="9" fillId="0" borderId="63" xfId="0" applyNumberFormat="1" applyFont="1" applyBorder="1" applyAlignment="1">
      <alignment horizontal="center" vertical="center"/>
    </xf>
    <xf numFmtId="3" fontId="9" fillId="0" borderId="23" xfId="0" applyNumberFormat="1" applyFont="1" applyBorder="1" applyAlignment="1">
      <alignment horizontal="center" vertical="center"/>
    </xf>
    <xf numFmtId="4" fontId="9" fillId="0" borderId="25" xfId="0" applyNumberFormat="1" applyFont="1" applyBorder="1" applyAlignment="1">
      <alignment horizontal="center" vertical="center"/>
    </xf>
    <xf numFmtId="3" fontId="9" fillId="0" borderId="28" xfId="0" applyNumberFormat="1" applyFont="1" applyBorder="1" applyAlignment="1">
      <alignment horizontal="center" vertical="center"/>
    </xf>
    <xf numFmtId="4" fontId="9" fillId="0" borderId="29" xfId="0" applyNumberFormat="1" applyFont="1" applyBorder="1" applyAlignment="1">
      <alignment horizontal="center" vertical="center"/>
    </xf>
    <xf numFmtId="4" fontId="9" fillId="0" borderId="31" xfId="0" applyNumberFormat="1" applyFont="1" applyBorder="1" applyAlignment="1">
      <alignment horizontal="center" vertical="center"/>
    </xf>
    <xf numFmtId="4" fontId="9" fillId="0" borderId="64" xfId="0" applyNumberFormat="1" applyFont="1" applyBorder="1" applyAlignment="1">
      <alignment horizontal="center" vertical="center"/>
    </xf>
    <xf numFmtId="3" fontId="9" fillId="0" borderId="29" xfId="0" applyNumberFormat="1" applyFont="1" applyBorder="1" applyAlignment="1">
      <alignment horizontal="center" vertical="center"/>
    </xf>
    <xf numFmtId="4" fontId="9" fillId="0" borderId="30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3" fontId="9" fillId="0" borderId="34" xfId="0" applyNumberFormat="1" applyFont="1" applyBorder="1" applyAlignment="1">
      <alignment horizontal="center" vertical="center"/>
    </xf>
    <xf numFmtId="4" fontId="9" fillId="0" borderId="16" xfId="0" applyNumberFormat="1" applyFont="1" applyBorder="1" applyAlignment="1">
      <alignment horizontal="center" vertical="center"/>
    </xf>
    <xf numFmtId="3" fontId="9" fillId="0" borderId="36" xfId="0" applyNumberFormat="1" applyFont="1" applyBorder="1" applyAlignment="1">
      <alignment horizontal="center" vertical="center"/>
    </xf>
    <xf numFmtId="4" fontId="9" fillId="0" borderId="65" xfId="0" applyNumberFormat="1" applyFont="1" applyBorder="1" applyAlignment="1">
      <alignment horizontal="center" vertical="center"/>
    </xf>
    <xf numFmtId="3" fontId="9" fillId="0" borderId="57" xfId="0" applyNumberFormat="1" applyFont="1" applyBorder="1" applyAlignment="1">
      <alignment horizontal="center" vertical="center"/>
    </xf>
    <xf numFmtId="4" fontId="9" fillId="0" borderId="6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9" fillId="0" borderId="6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6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9" fillId="0" borderId="57" xfId="0" applyFont="1" applyBorder="1" applyAlignment="1">
      <alignment horizontal="center" vertical="center" wrapText="1"/>
    </xf>
    <xf numFmtId="0" fontId="8" fillId="0" borderId="19" xfId="0" applyFont="1" applyBorder="1" applyAlignment="1">
      <alignment vertical="top"/>
    </xf>
    <xf numFmtId="0" fontId="8" fillId="0" borderId="20" xfId="0" applyFont="1" applyBorder="1" applyAlignment="1">
      <alignment vertical="top"/>
    </xf>
    <xf numFmtId="0" fontId="8" fillId="0" borderId="21" xfId="0" applyFont="1" applyBorder="1" applyAlignment="1">
      <alignment vertical="top"/>
    </xf>
    <xf numFmtId="3" fontId="2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0" fontId="8" fillId="0" borderId="42" xfId="0" applyFont="1" applyBorder="1" applyAlignment="1">
      <alignment vertical="center"/>
    </xf>
    <xf numFmtId="0" fontId="8" fillId="0" borderId="47" xfId="0" applyFont="1" applyBorder="1" applyAlignment="1">
      <alignment vertical="center"/>
    </xf>
    <xf numFmtId="3" fontId="9" fillId="0" borderId="53" xfId="0" applyNumberFormat="1" applyFont="1" applyBorder="1" applyAlignment="1">
      <alignment horizontal="center" vertical="center"/>
    </xf>
    <xf numFmtId="4" fontId="9" fillId="0" borderId="53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4" xfId="1" xr:uid="{E8C5BA52-C4EB-4CB0-9E44-500B553262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8D7F0-96BA-47C5-827D-55B3E20D0903}">
  <sheetPr>
    <pageSetUpPr fitToPage="1"/>
  </sheetPr>
  <dimension ref="A1:AQ69"/>
  <sheetViews>
    <sheetView tabSelected="1" zoomScale="86" zoomScaleNormal="86" workbookViewId="0">
      <pane xSplit="3" ySplit="14" topLeftCell="D15" activePane="bottomRight" state="frozen"/>
      <selection pane="topRight" activeCell="C1" sqref="C1"/>
      <selection pane="bottomLeft" activeCell="A5" sqref="A5"/>
      <selection pane="bottomRight" activeCell="AH16" sqref="AH16"/>
    </sheetView>
  </sheetViews>
  <sheetFormatPr defaultColWidth="9.140625" defaultRowHeight="15" x14ac:dyDescent="0.25"/>
  <cols>
    <col min="1" max="1" width="7.7109375" style="1" customWidth="1"/>
    <col min="2" max="2" width="11.28515625" style="2" customWidth="1"/>
    <col min="3" max="3" width="27.140625" style="1" customWidth="1"/>
    <col min="4" max="4" width="7.42578125" style="3" customWidth="1"/>
    <col min="5" max="5" width="10.28515625" style="3" customWidth="1"/>
    <col min="6" max="6" width="7.42578125" style="3" customWidth="1"/>
    <col min="7" max="7" width="10.28515625" style="3" customWidth="1"/>
    <col min="8" max="8" width="7.42578125" style="3" customWidth="1"/>
    <col min="9" max="9" width="10.28515625" style="3" customWidth="1"/>
    <col min="10" max="10" width="7.42578125" style="3" customWidth="1"/>
    <col min="11" max="11" width="10.28515625" style="3" customWidth="1"/>
    <col min="12" max="12" width="8.5703125" style="3" customWidth="1"/>
    <col min="13" max="13" width="10.28515625" style="3" customWidth="1"/>
    <col min="14" max="14" width="7.42578125" style="3" customWidth="1"/>
    <col min="15" max="15" width="10.28515625" style="3" customWidth="1"/>
    <col min="16" max="16" width="7.42578125" style="3" customWidth="1"/>
    <col min="17" max="17" width="10.28515625" style="3" customWidth="1"/>
    <col min="18" max="18" width="8.5703125" style="3" customWidth="1"/>
    <col min="19" max="19" width="10.28515625" style="3" customWidth="1"/>
    <col min="20" max="20" width="9.42578125" style="3" customWidth="1"/>
    <col min="21" max="21" width="10.28515625" style="3" customWidth="1"/>
    <col min="22" max="22" width="7.42578125" style="3" customWidth="1"/>
    <col min="23" max="23" width="9.140625" style="3" customWidth="1"/>
    <col min="24" max="24" width="6.28515625" style="3" customWidth="1"/>
    <col min="25" max="25" width="10.28515625" style="3" customWidth="1"/>
    <col min="26" max="26" width="6.28515625" style="3" customWidth="1"/>
    <col min="27" max="27" width="9.140625" style="3" customWidth="1"/>
    <col min="28" max="28" width="7.42578125" style="3" customWidth="1"/>
    <col min="29" max="29" width="10.28515625" style="3" customWidth="1"/>
    <col min="30" max="30" width="4.5703125" style="3" customWidth="1"/>
    <col min="31" max="31" width="9.140625" style="3" customWidth="1"/>
    <col min="32" max="32" width="6.28515625" style="3" customWidth="1"/>
    <col min="33" max="34" width="9.140625" style="3" customWidth="1"/>
    <col min="35" max="35" width="11.140625" style="3" customWidth="1"/>
    <col min="36" max="36" width="11.7109375" style="3" customWidth="1"/>
    <col min="37" max="37" width="9.140625" style="1"/>
    <col min="38" max="38" width="13.28515625" customWidth="1"/>
    <col min="39" max="39" width="19.42578125" customWidth="1"/>
    <col min="40" max="40" width="11.28515625" style="1" customWidth="1"/>
    <col min="41" max="41" width="15" style="1" customWidth="1"/>
    <col min="42" max="16384" width="9.140625" style="1"/>
  </cols>
  <sheetData>
    <row r="1" spans="1:43" ht="15.75" x14ac:dyDescent="0.25">
      <c r="AJ1" s="4" t="s">
        <v>85</v>
      </c>
    </row>
    <row r="2" spans="1:43" ht="15.75" x14ac:dyDescent="0.25">
      <c r="AJ2" s="4" t="s">
        <v>83</v>
      </c>
    </row>
    <row r="3" spans="1:43" ht="15.75" x14ac:dyDescent="0.25">
      <c r="AJ3" s="4" t="s">
        <v>84</v>
      </c>
    </row>
    <row r="4" spans="1:43" ht="15.75" x14ac:dyDescent="0.25">
      <c r="AJ4" s="4"/>
    </row>
    <row r="5" spans="1:43" ht="15.75" customHeight="1" x14ac:dyDescent="0.25">
      <c r="AJ5" s="76" t="s">
        <v>0</v>
      </c>
      <c r="AK5" s="4"/>
      <c r="AN5" s="5"/>
      <c r="AO5" s="5"/>
    </row>
    <row r="6" spans="1:43" ht="15.75" customHeight="1" x14ac:dyDescent="0.25">
      <c r="AJ6" s="76" t="s">
        <v>82</v>
      </c>
      <c r="AK6" s="4"/>
      <c r="AN6" s="5"/>
      <c r="AO6" s="5"/>
    </row>
    <row r="7" spans="1:43" ht="15.75" customHeight="1" x14ac:dyDescent="0.25">
      <c r="AJ7" s="76" t="s">
        <v>38</v>
      </c>
      <c r="AK7" s="4"/>
      <c r="AN7" s="6"/>
      <c r="AO7" s="6"/>
      <c r="AP7" s="6"/>
      <c r="AQ7" s="6"/>
    </row>
    <row r="9" spans="1:43" ht="20.25" x14ac:dyDescent="0.25">
      <c r="C9" s="7" t="s">
        <v>39</v>
      </c>
    </row>
    <row r="10" spans="1:43" ht="18.75" x14ac:dyDescent="0.25">
      <c r="L10" s="8" t="s">
        <v>1</v>
      </c>
    </row>
    <row r="11" spans="1:43" ht="19.5" customHeight="1" thickBot="1" x14ac:dyDescent="0.3">
      <c r="A11" s="83"/>
      <c r="B11" s="83"/>
      <c r="C11" s="83"/>
      <c r="D11" s="83"/>
      <c r="E11" s="83"/>
      <c r="F11" s="83"/>
      <c r="G11" s="83"/>
      <c r="H11" s="83"/>
      <c r="I11" s="83"/>
      <c r="J11" s="8"/>
      <c r="K11" s="83"/>
      <c r="L11" s="84" t="s">
        <v>86</v>
      </c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</row>
    <row r="12" spans="1:43" s="10" customFormat="1" ht="61.5" customHeight="1" x14ac:dyDescent="0.25">
      <c r="A12" s="111" t="s">
        <v>2</v>
      </c>
      <c r="B12" s="9"/>
      <c r="C12" s="113" t="s">
        <v>3</v>
      </c>
      <c r="D12" s="115" t="s">
        <v>4</v>
      </c>
      <c r="E12" s="116"/>
      <c r="F12" s="116"/>
      <c r="G12" s="117"/>
      <c r="H12" s="115" t="s">
        <v>5</v>
      </c>
      <c r="I12" s="116"/>
      <c r="J12" s="116"/>
      <c r="K12" s="117"/>
      <c r="L12" s="115" t="s">
        <v>6</v>
      </c>
      <c r="M12" s="116"/>
      <c r="N12" s="116"/>
      <c r="O12" s="117"/>
      <c r="P12" s="121" t="s">
        <v>74</v>
      </c>
      <c r="Q12" s="123"/>
      <c r="R12" s="115" t="s">
        <v>7</v>
      </c>
      <c r="S12" s="116"/>
      <c r="T12" s="116"/>
      <c r="U12" s="117"/>
      <c r="V12" s="124" t="s">
        <v>75</v>
      </c>
      <c r="W12" s="124"/>
      <c r="X12" s="125" t="s">
        <v>76</v>
      </c>
      <c r="Y12" s="125"/>
      <c r="Z12" s="120" t="s">
        <v>8</v>
      </c>
      <c r="AA12" s="113"/>
      <c r="AB12" s="121" t="s">
        <v>81</v>
      </c>
      <c r="AC12" s="122"/>
      <c r="AD12" s="122"/>
      <c r="AE12" s="123"/>
      <c r="AF12" s="120" t="s">
        <v>9</v>
      </c>
      <c r="AG12" s="124"/>
      <c r="AH12" s="128" t="s">
        <v>87</v>
      </c>
      <c r="AI12" s="129"/>
      <c r="AJ12" s="126" t="s">
        <v>10</v>
      </c>
      <c r="AL12"/>
      <c r="AM12"/>
    </row>
    <row r="13" spans="1:43" s="12" customFormat="1" x14ac:dyDescent="0.25">
      <c r="A13" s="112"/>
      <c r="B13" s="11"/>
      <c r="C13" s="114"/>
      <c r="D13" s="118" t="s">
        <v>72</v>
      </c>
      <c r="E13" s="119"/>
      <c r="F13" s="118" t="s">
        <v>73</v>
      </c>
      <c r="G13" s="119" t="s">
        <v>11</v>
      </c>
      <c r="H13" s="118" t="s">
        <v>72</v>
      </c>
      <c r="I13" s="119"/>
      <c r="J13" s="118" t="s">
        <v>73</v>
      </c>
      <c r="K13" s="119" t="s">
        <v>11</v>
      </c>
      <c r="L13" s="118" t="s">
        <v>72</v>
      </c>
      <c r="M13" s="119"/>
      <c r="N13" s="118" t="s">
        <v>73</v>
      </c>
      <c r="O13" s="119" t="s">
        <v>11</v>
      </c>
      <c r="P13" s="118" t="s">
        <v>72</v>
      </c>
      <c r="Q13" s="119"/>
      <c r="R13" s="118" t="s">
        <v>73</v>
      </c>
      <c r="S13" s="119" t="s">
        <v>11</v>
      </c>
      <c r="T13" s="118" t="s">
        <v>72</v>
      </c>
      <c r="U13" s="119"/>
      <c r="V13" s="118" t="s">
        <v>72</v>
      </c>
      <c r="W13" s="119"/>
      <c r="X13" s="118" t="s">
        <v>72</v>
      </c>
      <c r="Y13" s="119"/>
      <c r="Z13" s="118" t="s">
        <v>72</v>
      </c>
      <c r="AA13" s="119"/>
      <c r="AB13" s="118" t="s">
        <v>72</v>
      </c>
      <c r="AC13" s="119"/>
      <c r="AD13" s="118" t="s">
        <v>73</v>
      </c>
      <c r="AE13" s="119" t="s">
        <v>11</v>
      </c>
      <c r="AF13" s="118" t="s">
        <v>72</v>
      </c>
      <c r="AG13" s="119"/>
      <c r="AH13" s="130" t="s">
        <v>72</v>
      </c>
      <c r="AI13" s="131"/>
      <c r="AJ13" s="127"/>
      <c r="AL13"/>
      <c r="AM13"/>
    </row>
    <row r="14" spans="1:43" ht="35.25" customHeight="1" thickBot="1" x14ac:dyDescent="0.3">
      <c r="A14" s="112"/>
      <c r="B14" s="13" t="s">
        <v>12</v>
      </c>
      <c r="C14" s="114"/>
      <c r="D14" s="14" t="s">
        <v>13</v>
      </c>
      <c r="E14" s="14" t="s">
        <v>14</v>
      </c>
      <c r="F14" s="14" t="s">
        <v>13</v>
      </c>
      <c r="G14" s="14" t="s">
        <v>14</v>
      </c>
      <c r="H14" s="14" t="s">
        <v>13</v>
      </c>
      <c r="I14" s="14" t="s">
        <v>14</v>
      </c>
      <c r="J14" s="14" t="s">
        <v>13</v>
      </c>
      <c r="K14" s="14" t="s">
        <v>14</v>
      </c>
      <c r="L14" s="14" t="s">
        <v>13</v>
      </c>
      <c r="M14" s="14" t="s">
        <v>14</v>
      </c>
      <c r="N14" s="14" t="s">
        <v>13</v>
      </c>
      <c r="O14" s="14" t="s">
        <v>14</v>
      </c>
      <c r="P14" s="14" t="s">
        <v>13</v>
      </c>
      <c r="Q14" s="14" t="s">
        <v>14</v>
      </c>
      <c r="R14" s="14" t="s">
        <v>13</v>
      </c>
      <c r="S14" s="14" t="s">
        <v>14</v>
      </c>
      <c r="T14" s="14" t="s">
        <v>13</v>
      </c>
      <c r="U14" s="14" t="s">
        <v>14</v>
      </c>
      <c r="V14" s="14" t="s">
        <v>13</v>
      </c>
      <c r="W14" s="14" t="s">
        <v>14</v>
      </c>
      <c r="X14" s="14" t="s">
        <v>13</v>
      </c>
      <c r="Y14" s="14" t="s">
        <v>14</v>
      </c>
      <c r="Z14" s="14" t="s">
        <v>13</v>
      </c>
      <c r="AA14" s="14" t="s">
        <v>14</v>
      </c>
      <c r="AB14" s="14" t="s">
        <v>13</v>
      </c>
      <c r="AC14" s="14" t="s">
        <v>14</v>
      </c>
      <c r="AD14" s="14" t="s">
        <v>13</v>
      </c>
      <c r="AE14" s="14" t="s">
        <v>14</v>
      </c>
      <c r="AF14" s="14" t="s">
        <v>13</v>
      </c>
      <c r="AG14" s="14" t="s">
        <v>14</v>
      </c>
      <c r="AH14" s="132" t="s">
        <v>13</v>
      </c>
      <c r="AI14" s="133" t="s">
        <v>14</v>
      </c>
      <c r="AJ14" s="127"/>
    </row>
    <row r="15" spans="1:43" ht="22.5" customHeight="1" thickBot="1" x14ac:dyDescent="0.3">
      <c r="A15" s="134"/>
      <c r="B15" s="135"/>
      <c r="C15" s="135" t="s">
        <v>15</v>
      </c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6"/>
    </row>
    <row r="16" spans="1:43" ht="30" x14ac:dyDescent="0.25">
      <c r="A16" s="15">
        <v>1</v>
      </c>
      <c r="B16" s="16">
        <v>390650</v>
      </c>
      <c r="C16" s="80" t="s">
        <v>42</v>
      </c>
      <c r="D16" s="17">
        <v>0</v>
      </c>
      <c r="E16" s="18">
        <v>0</v>
      </c>
      <c r="F16" s="17">
        <v>0</v>
      </c>
      <c r="G16" s="18">
        <v>0</v>
      </c>
      <c r="H16" s="17">
        <v>0</v>
      </c>
      <c r="I16" s="18">
        <v>0</v>
      </c>
      <c r="J16" s="17">
        <v>0</v>
      </c>
      <c r="K16" s="18">
        <v>0</v>
      </c>
      <c r="L16" s="85">
        <v>74163</v>
      </c>
      <c r="M16" s="86">
        <v>23791.49</v>
      </c>
      <c r="N16" s="17">
        <v>22130</v>
      </c>
      <c r="O16" s="18">
        <v>29632.07</v>
      </c>
      <c r="P16" s="17"/>
      <c r="Q16" s="18"/>
      <c r="R16" s="17">
        <v>0</v>
      </c>
      <c r="S16" s="18">
        <v>0</v>
      </c>
      <c r="T16" s="17">
        <v>0</v>
      </c>
      <c r="U16" s="18">
        <v>0</v>
      </c>
      <c r="V16" s="17">
        <v>0</v>
      </c>
      <c r="W16" s="18">
        <v>0</v>
      </c>
      <c r="X16" s="17">
        <v>0</v>
      </c>
      <c r="Y16" s="18">
        <v>0</v>
      </c>
      <c r="Z16" s="17"/>
      <c r="AA16" s="18"/>
      <c r="AB16" s="17"/>
      <c r="AC16" s="18"/>
      <c r="AD16" s="17"/>
      <c r="AE16" s="18"/>
      <c r="AF16" s="85">
        <v>916</v>
      </c>
      <c r="AG16" s="95">
        <v>413.67</v>
      </c>
      <c r="AH16" s="96">
        <v>2534</v>
      </c>
      <c r="AI16" s="86">
        <v>4784.3599999999997</v>
      </c>
      <c r="AJ16" s="97">
        <f>E16+G16+I16+K16+M16+O16+Q16+S16+U16+W16+Y16+AA16+AC16+AE16+AG16+AI16</f>
        <v>58621.59</v>
      </c>
      <c r="AN16" s="137"/>
      <c r="AO16" s="138"/>
    </row>
    <row r="17" spans="1:41" ht="45" x14ac:dyDescent="0.25">
      <c r="A17" s="19">
        <v>2</v>
      </c>
      <c r="B17" s="20">
        <v>391150</v>
      </c>
      <c r="C17" s="81" t="s">
        <v>43</v>
      </c>
      <c r="D17" s="21">
        <v>0</v>
      </c>
      <c r="E17" s="22">
        <v>0</v>
      </c>
      <c r="F17" s="21">
        <v>0</v>
      </c>
      <c r="G17" s="22">
        <v>0</v>
      </c>
      <c r="H17" s="23">
        <v>0</v>
      </c>
      <c r="I17" s="24">
        <v>0</v>
      </c>
      <c r="J17" s="23">
        <v>0</v>
      </c>
      <c r="K17" s="24">
        <v>0</v>
      </c>
      <c r="L17" s="21">
        <v>0</v>
      </c>
      <c r="M17" s="22">
        <v>0</v>
      </c>
      <c r="N17" s="21">
        <v>0</v>
      </c>
      <c r="O17" s="22">
        <v>0</v>
      </c>
      <c r="P17" s="23"/>
      <c r="Q17" s="24"/>
      <c r="R17" s="21">
        <v>15052</v>
      </c>
      <c r="S17" s="22">
        <v>28407.639599999999</v>
      </c>
      <c r="T17" s="98">
        <v>50477</v>
      </c>
      <c r="U17" s="99">
        <v>21476.12</v>
      </c>
      <c r="V17" s="21">
        <v>0</v>
      </c>
      <c r="W17" s="22">
        <v>0</v>
      </c>
      <c r="X17" s="21">
        <v>0</v>
      </c>
      <c r="Y17" s="22">
        <v>0</v>
      </c>
      <c r="Z17" s="21"/>
      <c r="AA17" s="22"/>
      <c r="AB17" s="21"/>
      <c r="AC17" s="22"/>
      <c r="AD17" s="21"/>
      <c r="AE17" s="22"/>
      <c r="AF17" s="21">
        <v>0</v>
      </c>
      <c r="AG17" s="88">
        <v>0</v>
      </c>
      <c r="AH17" s="22"/>
      <c r="AI17" s="22"/>
      <c r="AJ17" s="100">
        <f t="shared" ref="AJ17:AJ45" si="0">E17+G17+I17+K17+M17+O17+Q17+S17+U17+W17+Y17+AA17+AC17+AE17+AG17+AI17</f>
        <v>49883.759599999998</v>
      </c>
      <c r="AN17" s="137"/>
      <c r="AO17" s="138"/>
    </row>
    <row r="18" spans="1:41" ht="45" x14ac:dyDescent="0.25">
      <c r="A18" s="19">
        <v>3</v>
      </c>
      <c r="B18" s="20">
        <v>391160</v>
      </c>
      <c r="C18" s="81" t="s">
        <v>69</v>
      </c>
      <c r="D18" s="21">
        <v>0</v>
      </c>
      <c r="E18" s="22">
        <v>0</v>
      </c>
      <c r="F18" s="21">
        <v>0</v>
      </c>
      <c r="G18" s="22">
        <v>0</v>
      </c>
      <c r="H18" s="23">
        <v>0</v>
      </c>
      <c r="I18" s="24">
        <v>0</v>
      </c>
      <c r="J18" s="23">
        <v>0</v>
      </c>
      <c r="K18" s="24">
        <v>0</v>
      </c>
      <c r="L18" s="21">
        <v>0</v>
      </c>
      <c r="M18" s="22">
        <v>0</v>
      </c>
      <c r="N18" s="21">
        <v>0</v>
      </c>
      <c r="O18" s="22">
        <v>0</v>
      </c>
      <c r="P18" s="23"/>
      <c r="Q18" s="24"/>
      <c r="R18" s="21">
        <v>150</v>
      </c>
      <c r="S18" s="22">
        <v>283.09500000000003</v>
      </c>
      <c r="T18" s="21">
        <v>6522</v>
      </c>
      <c r="U18" s="22">
        <v>3023.3401199999998</v>
      </c>
      <c r="V18" s="21">
        <v>0</v>
      </c>
      <c r="W18" s="22">
        <v>0</v>
      </c>
      <c r="X18" s="21">
        <v>0</v>
      </c>
      <c r="Y18" s="22">
        <v>0</v>
      </c>
      <c r="Z18" s="21"/>
      <c r="AA18" s="22"/>
      <c r="AB18" s="21"/>
      <c r="AC18" s="22"/>
      <c r="AD18" s="21"/>
      <c r="AE18" s="22"/>
      <c r="AF18" s="21">
        <v>0</v>
      </c>
      <c r="AG18" s="88">
        <v>0</v>
      </c>
      <c r="AH18" s="22"/>
      <c r="AI18" s="22"/>
      <c r="AJ18" s="25">
        <f t="shared" si="0"/>
        <v>3306.4351200000001</v>
      </c>
      <c r="AN18" s="137"/>
      <c r="AO18" s="138"/>
    </row>
    <row r="19" spans="1:41" ht="30" x14ac:dyDescent="0.25">
      <c r="A19" s="19">
        <v>4</v>
      </c>
      <c r="B19" s="26">
        <v>391240</v>
      </c>
      <c r="C19" s="82" t="s">
        <v>44</v>
      </c>
      <c r="D19" s="21">
        <v>0</v>
      </c>
      <c r="E19" s="22">
        <v>0</v>
      </c>
      <c r="F19" s="21">
        <v>0</v>
      </c>
      <c r="G19" s="27">
        <v>0</v>
      </c>
      <c r="H19" s="98">
        <f>63657+2300</f>
        <v>65957</v>
      </c>
      <c r="I19" s="31">
        <f>14787.52+5660.76</f>
        <v>20448.28</v>
      </c>
      <c r="J19" s="21">
        <v>19231</v>
      </c>
      <c r="K19" s="27">
        <v>30467.673300000002</v>
      </c>
      <c r="L19" s="21">
        <v>0</v>
      </c>
      <c r="M19" s="27">
        <v>0</v>
      </c>
      <c r="N19" s="21">
        <v>0</v>
      </c>
      <c r="O19" s="22">
        <v>0</v>
      </c>
      <c r="P19" s="28"/>
      <c r="Q19" s="29"/>
      <c r="R19" s="21">
        <v>0</v>
      </c>
      <c r="S19" s="27">
        <v>0</v>
      </c>
      <c r="T19" s="21">
        <v>0</v>
      </c>
      <c r="U19" s="27">
        <v>0</v>
      </c>
      <c r="V19" s="21">
        <v>0</v>
      </c>
      <c r="W19" s="22">
        <v>0</v>
      </c>
      <c r="X19" s="21">
        <v>0</v>
      </c>
      <c r="Y19" s="22">
        <v>0</v>
      </c>
      <c r="Z19" s="21"/>
      <c r="AA19" s="27"/>
      <c r="AB19" s="21"/>
      <c r="AC19" s="22"/>
      <c r="AD19" s="21"/>
      <c r="AE19" s="22"/>
      <c r="AF19" s="98">
        <v>2819</v>
      </c>
      <c r="AG19" s="101">
        <v>1273.06</v>
      </c>
      <c r="AH19" s="102">
        <v>1267</v>
      </c>
      <c r="AI19" s="99">
        <v>2392.1799999999998</v>
      </c>
      <c r="AJ19" s="100">
        <f t="shared" si="0"/>
        <v>54581.193299999999</v>
      </c>
      <c r="AN19" s="137"/>
      <c r="AO19" s="138"/>
    </row>
    <row r="20" spans="1:41" ht="30" x14ac:dyDescent="0.25">
      <c r="A20" s="19">
        <v>5</v>
      </c>
      <c r="B20" s="20">
        <v>391100</v>
      </c>
      <c r="C20" s="81" t="s">
        <v>45</v>
      </c>
      <c r="D20" s="21">
        <v>0</v>
      </c>
      <c r="E20" s="22">
        <v>0</v>
      </c>
      <c r="F20" s="21">
        <v>0</v>
      </c>
      <c r="G20" s="22">
        <v>0</v>
      </c>
      <c r="H20" s="23">
        <v>0</v>
      </c>
      <c r="I20" s="24">
        <v>0</v>
      </c>
      <c r="J20" s="23">
        <v>0</v>
      </c>
      <c r="K20" s="24">
        <v>0</v>
      </c>
      <c r="L20" s="21">
        <v>0</v>
      </c>
      <c r="M20" s="22">
        <v>0</v>
      </c>
      <c r="N20" s="21">
        <v>0</v>
      </c>
      <c r="O20" s="22">
        <v>0</v>
      </c>
      <c r="P20" s="21">
        <v>50627</v>
      </c>
      <c r="Q20" s="24">
        <v>98039.185500000007</v>
      </c>
      <c r="R20" s="21">
        <v>0</v>
      </c>
      <c r="S20" s="22">
        <v>0</v>
      </c>
      <c r="T20" s="21">
        <v>0</v>
      </c>
      <c r="U20" s="22">
        <v>0</v>
      </c>
      <c r="V20" s="21">
        <v>0</v>
      </c>
      <c r="W20" s="22">
        <v>0</v>
      </c>
      <c r="X20" s="21">
        <v>0</v>
      </c>
      <c r="Y20" s="22">
        <v>0</v>
      </c>
      <c r="Z20" s="21"/>
      <c r="AA20" s="22"/>
      <c r="AB20" s="21">
        <v>500</v>
      </c>
      <c r="AC20" s="22">
        <v>186.54</v>
      </c>
      <c r="AD20" s="21"/>
      <c r="AE20" s="22"/>
      <c r="AF20" s="98">
        <v>2997</v>
      </c>
      <c r="AG20" s="101">
        <v>1353.44</v>
      </c>
      <c r="AH20" s="102">
        <v>1267</v>
      </c>
      <c r="AI20" s="99">
        <v>2392.1799999999998</v>
      </c>
      <c r="AJ20" s="100">
        <f t="shared" si="0"/>
        <v>101971.3455</v>
      </c>
      <c r="AN20" s="137"/>
      <c r="AO20" s="138"/>
    </row>
    <row r="21" spans="1:41" ht="45" x14ac:dyDescent="0.25">
      <c r="A21" s="19">
        <v>6</v>
      </c>
      <c r="B21" s="20">
        <v>390050</v>
      </c>
      <c r="C21" s="81" t="s">
        <v>55</v>
      </c>
      <c r="D21" s="21">
        <v>40277</v>
      </c>
      <c r="E21" s="22">
        <v>9557.7320999999993</v>
      </c>
      <c r="F21" s="21">
        <v>9825</v>
      </c>
      <c r="G21" s="22">
        <v>11067.862499999999</v>
      </c>
      <c r="H21" s="21">
        <v>0</v>
      </c>
      <c r="I21" s="22">
        <v>0</v>
      </c>
      <c r="J21" s="21">
        <v>0</v>
      </c>
      <c r="K21" s="22">
        <v>0</v>
      </c>
      <c r="L21" s="21">
        <v>0</v>
      </c>
      <c r="M21" s="22">
        <v>0</v>
      </c>
      <c r="N21" s="21">
        <v>0</v>
      </c>
      <c r="O21" s="22">
        <v>0</v>
      </c>
      <c r="P21" s="21"/>
      <c r="Q21" s="22"/>
      <c r="R21" s="21">
        <v>0</v>
      </c>
      <c r="S21" s="22">
        <v>0</v>
      </c>
      <c r="T21" s="21">
        <v>0</v>
      </c>
      <c r="U21" s="22">
        <v>0</v>
      </c>
      <c r="V21" s="21">
        <v>0</v>
      </c>
      <c r="W21" s="22">
        <v>0</v>
      </c>
      <c r="X21" s="21">
        <v>0</v>
      </c>
      <c r="Y21" s="22">
        <v>0</v>
      </c>
      <c r="Z21" s="21"/>
      <c r="AA21" s="22"/>
      <c r="AB21" s="21"/>
      <c r="AC21" s="22"/>
      <c r="AD21" s="21"/>
      <c r="AE21" s="22"/>
      <c r="AF21" s="21">
        <v>0</v>
      </c>
      <c r="AG21" s="88">
        <v>0</v>
      </c>
      <c r="AH21" s="22"/>
      <c r="AI21" s="22"/>
      <c r="AJ21" s="25">
        <f t="shared" si="0"/>
        <v>20625.594599999997</v>
      </c>
      <c r="AN21" s="137"/>
      <c r="AO21" s="138"/>
    </row>
    <row r="22" spans="1:41" ht="30" x14ac:dyDescent="0.25">
      <c r="A22" s="19">
        <v>7</v>
      </c>
      <c r="B22" s="20">
        <v>390100</v>
      </c>
      <c r="C22" s="81" t="s">
        <v>46</v>
      </c>
      <c r="D22" s="21">
        <v>0</v>
      </c>
      <c r="E22" s="22">
        <v>0</v>
      </c>
      <c r="F22" s="21">
        <v>0</v>
      </c>
      <c r="G22" s="22">
        <v>0</v>
      </c>
      <c r="H22" s="23">
        <v>0</v>
      </c>
      <c r="I22" s="24">
        <v>0</v>
      </c>
      <c r="J22" s="23">
        <v>0</v>
      </c>
      <c r="K22" s="24">
        <v>0</v>
      </c>
      <c r="L22" s="21">
        <v>0</v>
      </c>
      <c r="M22" s="22">
        <v>0</v>
      </c>
      <c r="N22" s="21">
        <v>0</v>
      </c>
      <c r="O22" s="22">
        <v>0</v>
      </c>
      <c r="P22" s="23"/>
      <c r="Q22" s="24"/>
      <c r="R22" s="21">
        <v>0</v>
      </c>
      <c r="S22" s="22">
        <v>0</v>
      </c>
      <c r="T22" s="21">
        <v>0</v>
      </c>
      <c r="U22" s="22">
        <v>0</v>
      </c>
      <c r="V22" s="21">
        <v>1186</v>
      </c>
      <c r="W22" s="22">
        <v>554.57359999999994</v>
      </c>
      <c r="X22" s="21">
        <v>3985</v>
      </c>
      <c r="Y22" s="22">
        <v>9318.1255000000001</v>
      </c>
      <c r="Z22" s="21"/>
      <c r="AA22" s="22"/>
      <c r="AB22" s="21"/>
      <c r="AC22" s="22"/>
      <c r="AD22" s="21"/>
      <c r="AE22" s="22"/>
      <c r="AF22" s="21">
        <v>0</v>
      </c>
      <c r="AG22" s="88">
        <v>0</v>
      </c>
      <c r="AH22" s="22"/>
      <c r="AI22" s="22"/>
      <c r="AJ22" s="25">
        <f t="shared" si="0"/>
        <v>9872.6990999999998</v>
      </c>
      <c r="AN22" s="137"/>
      <c r="AO22" s="138"/>
    </row>
    <row r="23" spans="1:41" ht="30" x14ac:dyDescent="0.25">
      <c r="A23" s="19">
        <v>8</v>
      </c>
      <c r="B23" s="20">
        <v>390090</v>
      </c>
      <c r="C23" s="81" t="s">
        <v>47</v>
      </c>
      <c r="D23" s="21">
        <v>0</v>
      </c>
      <c r="E23" s="22">
        <v>0</v>
      </c>
      <c r="F23" s="21">
        <v>0</v>
      </c>
      <c r="G23" s="22">
        <v>0</v>
      </c>
      <c r="H23" s="23">
        <v>0</v>
      </c>
      <c r="I23" s="24">
        <v>0</v>
      </c>
      <c r="J23" s="23">
        <v>0</v>
      </c>
      <c r="K23" s="24">
        <v>0</v>
      </c>
      <c r="L23" s="21">
        <v>0</v>
      </c>
      <c r="M23" s="22">
        <v>0</v>
      </c>
      <c r="N23" s="21">
        <v>0</v>
      </c>
      <c r="O23" s="22">
        <v>0</v>
      </c>
      <c r="P23" s="23"/>
      <c r="Q23" s="24"/>
      <c r="R23" s="21">
        <v>0</v>
      </c>
      <c r="S23" s="22">
        <v>0</v>
      </c>
      <c r="T23" s="21">
        <v>0</v>
      </c>
      <c r="U23" s="22">
        <v>0</v>
      </c>
      <c r="V23" s="21">
        <v>1172</v>
      </c>
      <c r="W23" s="22">
        <v>548.02720000000011</v>
      </c>
      <c r="X23" s="21">
        <v>0</v>
      </c>
      <c r="Y23" s="22">
        <v>0</v>
      </c>
      <c r="Z23" s="21"/>
      <c r="AA23" s="22"/>
      <c r="AB23" s="21"/>
      <c r="AC23" s="22"/>
      <c r="AD23" s="21"/>
      <c r="AE23" s="22"/>
      <c r="AF23" s="21">
        <v>0</v>
      </c>
      <c r="AG23" s="88">
        <v>0</v>
      </c>
      <c r="AH23" s="22"/>
      <c r="AI23" s="22"/>
      <c r="AJ23" s="25">
        <f t="shared" si="0"/>
        <v>548.02720000000011</v>
      </c>
      <c r="AN23" s="137"/>
      <c r="AO23" s="138"/>
    </row>
    <row r="24" spans="1:41" ht="30" x14ac:dyDescent="0.25">
      <c r="A24" s="19">
        <v>9</v>
      </c>
      <c r="B24" s="20">
        <v>390400</v>
      </c>
      <c r="C24" s="81" t="s">
        <v>48</v>
      </c>
      <c r="D24" s="21">
        <v>0</v>
      </c>
      <c r="E24" s="22">
        <v>0</v>
      </c>
      <c r="F24" s="21">
        <v>0</v>
      </c>
      <c r="G24" s="22">
        <v>0</v>
      </c>
      <c r="H24" s="23">
        <v>0</v>
      </c>
      <c r="I24" s="24">
        <v>0</v>
      </c>
      <c r="J24" s="23">
        <v>0</v>
      </c>
      <c r="K24" s="24">
        <v>0</v>
      </c>
      <c r="L24" s="21">
        <v>0</v>
      </c>
      <c r="M24" s="22">
        <v>0</v>
      </c>
      <c r="N24" s="21">
        <v>0</v>
      </c>
      <c r="O24" s="22">
        <v>0</v>
      </c>
      <c r="P24" s="23"/>
      <c r="Q24" s="24"/>
      <c r="R24" s="21">
        <v>0</v>
      </c>
      <c r="S24" s="22">
        <v>0</v>
      </c>
      <c r="T24" s="21">
        <v>0</v>
      </c>
      <c r="U24" s="22">
        <v>0</v>
      </c>
      <c r="V24" s="21">
        <v>2532</v>
      </c>
      <c r="W24" s="22">
        <v>1183.9631999999999</v>
      </c>
      <c r="X24" s="21">
        <v>0</v>
      </c>
      <c r="Y24" s="22">
        <v>0</v>
      </c>
      <c r="Z24" s="21"/>
      <c r="AA24" s="22"/>
      <c r="AB24" s="21"/>
      <c r="AC24" s="22"/>
      <c r="AD24" s="21"/>
      <c r="AE24" s="22"/>
      <c r="AF24" s="21">
        <v>0</v>
      </c>
      <c r="AG24" s="88">
        <v>0</v>
      </c>
      <c r="AH24" s="102">
        <v>317</v>
      </c>
      <c r="AI24" s="99">
        <v>204.96</v>
      </c>
      <c r="AJ24" s="100">
        <f t="shared" si="0"/>
        <v>1388.9232</v>
      </c>
      <c r="AN24" s="137"/>
      <c r="AO24" s="138"/>
    </row>
    <row r="25" spans="1:41" ht="30" x14ac:dyDescent="0.25">
      <c r="A25" s="19">
        <v>10</v>
      </c>
      <c r="B25" s="20">
        <v>390110</v>
      </c>
      <c r="C25" s="81" t="s">
        <v>49</v>
      </c>
      <c r="D25" s="21">
        <v>0</v>
      </c>
      <c r="E25" s="22">
        <v>0</v>
      </c>
      <c r="F25" s="21">
        <v>0</v>
      </c>
      <c r="G25" s="22">
        <v>0</v>
      </c>
      <c r="H25" s="23">
        <v>0</v>
      </c>
      <c r="I25" s="24">
        <v>0</v>
      </c>
      <c r="J25" s="23">
        <v>0</v>
      </c>
      <c r="K25" s="24">
        <v>0</v>
      </c>
      <c r="L25" s="21">
        <v>0</v>
      </c>
      <c r="M25" s="22">
        <v>0</v>
      </c>
      <c r="N25" s="21">
        <v>0</v>
      </c>
      <c r="O25" s="22">
        <v>0</v>
      </c>
      <c r="P25" s="23"/>
      <c r="Q25" s="24"/>
      <c r="R25" s="21">
        <v>0</v>
      </c>
      <c r="S25" s="22">
        <v>0</v>
      </c>
      <c r="T25" s="21">
        <v>0</v>
      </c>
      <c r="U25" s="22">
        <v>0</v>
      </c>
      <c r="V25" s="21">
        <v>190</v>
      </c>
      <c r="W25" s="22">
        <v>88.843999999999994</v>
      </c>
      <c r="X25" s="21">
        <v>0</v>
      </c>
      <c r="Y25" s="22">
        <v>0</v>
      </c>
      <c r="Z25" s="21"/>
      <c r="AA25" s="22"/>
      <c r="AB25" s="21"/>
      <c r="AC25" s="22"/>
      <c r="AD25" s="21"/>
      <c r="AE25" s="22"/>
      <c r="AF25" s="21">
        <v>0</v>
      </c>
      <c r="AG25" s="88">
        <v>0</v>
      </c>
      <c r="AH25" s="22"/>
      <c r="AI25" s="22"/>
      <c r="AJ25" s="25">
        <f t="shared" si="0"/>
        <v>88.843999999999994</v>
      </c>
      <c r="AN25" s="137"/>
      <c r="AO25" s="138"/>
    </row>
    <row r="26" spans="1:41" ht="45" x14ac:dyDescent="0.25">
      <c r="A26" s="19">
        <v>11</v>
      </c>
      <c r="B26" s="20">
        <v>390440</v>
      </c>
      <c r="C26" s="81" t="s">
        <v>50</v>
      </c>
      <c r="D26" s="21">
        <v>0</v>
      </c>
      <c r="E26" s="22">
        <v>0</v>
      </c>
      <c r="F26" s="21">
        <v>0</v>
      </c>
      <c r="G26" s="22">
        <v>0</v>
      </c>
      <c r="H26" s="23">
        <v>0</v>
      </c>
      <c r="I26" s="24">
        <v>0</v>
      </c>
      <c r="J26" s="23">
        <v>0</v>
      </c>
      <c r="K26" s="24">
        <v>0</v>
      </c>
      <c r="L26" s="21">
        <v>0</v>
      </c>
      <c r="M26" s="22">
        <v>0</v>
      </c>
      <c r="N26" s="21">
        <v>0</v>
      </c>
      <c r="O26" s="22">
        <v>0</v>
      </c>
      <c r="P26" s="23"/>
      <c r="Q26" s="24"/>
      <c r="R26" s="21">
        <v>0</v>
      </c>
      <c r="S26" s="22">
        <v>0</v>
      </c>
      <c r="T26" s="21">
        <v>0</v>
      </c>
      <c r="U26" s="22">
        <v>0</v>
      </c>
      <c r="V26" s="21">
        <v>1483</v>
      </c>
      <c r="W26" s="22">
        <v>693.45080000000007</v>
      </c>
      <c r="X26" s="21">
        <v>0</v>
      </c>
      <c r="Y26" s="22">
        <v>0</v>
      </c>
      <c r="Z26" s="21"/>
      <c r="AA26" s="22"/>
      <c r="AB26" s="21"/>
      <c r="AC26" s="22"/>
      <c r="AD26" s="21"/>
      <c r="AE26" s="22"/>
      <c r="AF26" s="21">
        <v>0</v>
      </c>
      <c r="AG26" s="88">
        <v>0</v>
      </c>
      <c r="AH26" s="102">
        <v>1900</v>
      </c>
      <c r="AI26" s="99">
        <v>3587.33</v>
      </c>
      <c r="AJ26" s="100">
        <f t="shared" si="0"/>
        <v>4280.7808000000005</v>
      </c>
      <c r="AN26" s="137"/>
      <c r="AO26" s="138"/>
    </row>
    <row r="27" spans="1:41" ht="30" x14ac:dyDescent="0.25">
      <c r="A27" s="19">
        <v>12</v>
      </c>
      <c r="B27" s="20">
        <v>390200</v>
      </c>
      <c r="C27" s="81" t="s">
        <v>17</v>
      </c>
      <c r="D27" s="21">
        <v>1746</v>
      </c>
      <c r="E27" s="22">
        <v>414.32580000000007</v>
      </c>
      <c r="F27" s="21">
        <v>426</v>
      </c>
      <c r="G27" s="22">
        <v>479.88900000000001</v>
      </c>
      <c r="H27" s="23">
        <v>0</v>
      </c>
      <c r="I27" s="24">
        <v>0</v>
      </c>
      <c r="J27" s="23">
        <v>0</v>
      </c>
      <c r="K27" s="24">
        <v>0</v>
      </c>
      <c r="L27" s="21">
        <v>3936</v>
      </c>
      <c r="M27" s="22">
        <v>1262.6688000000001</v>
      </c>
      <c r="N27" s="21">
        <v>960</v>
      </c>
      <c r="O27" s="22">
        <v>1285.44</v>
      </c>
      <c r="P27" s="23"/>
      <c r="Q27" s="24"/>
      <c r="R27" s="21">
        <v>622</v>
      </c>
      <c r="S27" s="22">
        <v>1173.9005999999999</v>
      </c>
      <c r="T27" s="98">
        <v>1856</v>
      </c>
      <c r="U27" s="99">
        <v>789.66</v>
      </c>
      <c r="V27" s="21">
        <v>380</v>
      </c>
      <c r="W27" s="22">
        <v>177.68799999999999</v>
      </c>
      <c r="X27" s="21">
        <v>0</v>
      </c>
      <c r="Y27" s="22">
        <v>0</v>
      </c>
      <c r="Z27" s="21"/>
      <c r="AA27" s="22"/>
      <c r="AB27" s="21"/>
      <c r="AC27" s="22"/>
      <c r="AD27" s="21"/>
      <c r="AE27" s="22"/>
      <c r="AF27" s="21">
        <v>0</v>
      </c>
      <c r="AG27" s="88">
        <v>0</v>
      </c>
      <c r="AH27" s="22"/>
      <c r="AI27" s="22"/>
      <c r="AJ27" s="100">
        <f t="shared" si="0"/>
        <v>5583.5722000000005</v>
      </c>
      <c r="AN27" s="137"/>
      <c r="AO27" s="138"/>
    </row>
    <row r="28" spans="1:41" ht="30" x14ac:dyDescent="0.25">
      <c r="A28" s="19">
        <v>13</v>
      </c>
      <c r="B28" s="20">
        <v>390160</v>
      </c>
      <c r="C28" s="81" t="s">
        <v>18</v>
      </c>
      <c r="D28" s="21">
        <v>1826</v>
      </c>
      <c r="E28" s="22">
        <v>433.30980000000005</v>
      </c>
      <c r="F28" s="21">
        <v>445</v>
      </c>
      <c r="G28" s="22">
        <v>501.29250000000002</v>
      </c>
      <c r="H28" s="23">
        <v>0</v>
      </c>
      <c r="I28" s="24">
        <v>0</v>
      </c>
      <c r="J28" s="23">
        <v>0</v>
      </c>
      <c r="K28" s="24">
        <v>0</v>
      </c>
      <c r="L28" s="21">
        <v>4116</v>
      </c>
      <c r="M28" s="22">
        <v>1320.4128000000001</v>
      </c>
      <c r="N28" s="21">
        <v>1003</v>
      </c>
      <c r="O28" s="22">
        <v>1343.0170000000001</v>
      </c>
      <c r="P28" s="23"/>
      <c r="Q28" s="24"/>
      <c r="R28" s="21">
        <v>650</v>
      </c>
      <c r="S28" s="22">
        <v>1226.7449999999999</v>
      </c>
      <c r="T28" s="21">
        <v>2658</v>
      </c>
      <c r="U28" s="22">
        <v>1130.8726799999999</v>
      </c>
      <c r="V28" s="21">
        <v>398</v>
      </c>
      <c r="W28" s="22">
        <v>186.10480000000001</v>
      </c>
      <c r="X28" s="21">
        <v>0</v>
      </c>
      <c r="Y28" s="22">
        <v>0</v>
      </c>
      <c r="Z28" s="21"/>
      <c r="AA28" s="22"/>
      <c r="AB28" s="21"/>
      <c r="AC28" s="22"/>
      <c r="AD28" s="21"/>
      <c r="AE28" s="22"/>
      <c r="AF28" s="21">
        <v>0</v>
      </c>
      <c r="AG28" s="88">
        <v>0</v>
      </c>
      <c r="AH28" s="22"/>
      <c r="AI28" s="22"/>
      <c r="AJ28" s="25">
        <f t="shared" si="0"/>
        <v>6141.7545799999998</v>
      </c>
      <c r="AN28" s="137"/>
      <c r="AO28" s="138"/>
    </row>
    <row r="29" spans="1:41" ht="30" x14ac:dyDescent="0.25">
      <c r="A29" s="19">
        <v>14</v>
      </c>
      <c r="B29" s="20">
        <v>390210</v>
      </c>
      <c r="C29" s="81" t="s">
        <v>19</v>
      </c>
      <c r="D29" s="21">
        <v>1828</v>
      </c>
      <c r="E29" s="22">
        <v>433.78440000000001</v>
      </c>
      <c r="F29" s="21">
        <v>446</v>
      </c>
      <c r="G29" s="22">
        <v>502.41899999999998</v>
      </c>
      <c r="H29" s="23">
        <v>0</v>
      </c>
      <c r="I29" s="24">
        <v>0</v>
      </c>
      <c r="J29" s="23">
        <v>0</v>
      </c>
      <c r="K29" s="24">
        <v>0</v>
      </c>
      <c r="L29" s="98">
        <v>1029</v>
      </c>
      <c r="M29" s="99">
        <v>330.1</v>
      </c>
      <c r="N29" s="21">
        <v>1004</v>
      </c>
      <c r="O29" s="22">
        <v>1344.356</v>
      </c>
      <c r="P29" s="23"/>
      <c r="Q29" s="24"/>
      <c r="R29" s="21">
        <v>651</v>
      </c>
      <c r="S29" s="22">
        <v>1228.6323</v>
      </c>
      <c r="T29" s="98">
        <v>1774</v>
      </c>
      <c r="U29" s="99">
        <v>754.77</v>
      </c>
      <c r="V29" s="21">
        <v>398</v>
      </c>
      <c r="W29" s="22">
        <v>186.10480000000001</v>
      </c>
      <c r="X29" s="21">
        <v>0</v>
      </c>
      <c r="Y29" s="22">
        <v>0</v>
      </c>
      <c r="Z29" s="21"/>
      <c r="AA29" s="22"/>
      <c r="AB29" s="21"/>
      <c r="AC29" s="22"/>
      <c r="AD29" s="21"/>
      <c r="AE29" s="22"/>
      <c r="AF29" s="21">
        <v>0</v>
      </c>
      <c r="AG29" s="88">
        <v>0</v>
      </c>
      <c r="AH29" s="102">
        <v>361</v>
      </c>
      <c r="AI29" s="99">
        <v>233.4</v>
      </c>
      <c r="AJ29" s="100">
        <f t="shared" si="0"/>
        <v>5013.5664999999999</v>
      </c>
      <c r="AN29" s="137"/>
      <c r="AO29" s="138"/>
    </row>
    <row r="30" spans="1:41" ht="30" x14ac:dyDescent="0.25">
      <c r="A30" s="19">
        <v>15</v>
      </c>
      <c r="B30" s="20">
        <v>390220</v>
      </c>
      <c r="C30" s="81" t="s">
        <v>40</v>
      </c>
      <c r="D30" s="21">
        <v>5028</v>
      </c>
      <c r="E30" s="22">
        <v>1193.1444000000001</v>
      </c>
      <c r="F30" s="21">
        <v>1226</v>
      </c>
      <c r="G30" s="22">
        <v>1381.0889999999999</v>
      </c>
      <c r="H30" s="23">
        <v>0</v>
      </c>
      <c r="I30" s="24">
        <v>0</v>
      </c>
      <c r="J30" s="23">
        <v>0</v>
      </c>
      <c r="K30" s="24">
        <v>0</v>
      </c>
      <c r="L30" s="98">
        <v>5656</v>
      </c>
      <c r="M30" s="99">
        <v>1817.65</v>
      </c>
      <c r="N30" s="21">
        <v>2763</v>
      </c>
      <c r="O30" s="22">
        <v>3699.6570000000002</v>
      </c>
      <c r="P30" s="23"/>
      <c r="Q30" s="24"/>
      <c r="R30" s="21">
        <v>1790</v>
      </c>
      <c r="S30" s="22">
        <v>3378.2669999999998</v>
      </c>
      <c r="T30" s="21">
        <v>7317</v>
      </c>
      <c r="U30" s="22">
        <v>3113.0908199999999</v>
      </c>
      <c r="V30" s="21">
        <v>1095</v>
      </c>
      <c r="W30" s="22">
        <v>512.02200000000005</v>
      </c>
      <c r="X30" s="21">
        <v>0</v>
      </c>
      <c r="Y30" s="22">
        <v>0</v>
      </c>
      <c r="Z30" s="21"/>
      <c r="AA30" s="22"/>
      <c r="AB30" s="21"/>
      <c r="AC30" s="22"/>
      <c r="AD30" s="21"/>
      <c r="AE30" s="22"/>
      <c r="AF30" s="21">
        <v>0</v>
      </c>
      <c r="AG30" s="88">
        <v>0</v>
      </c>
      <c r="AH30" s="22"/>
      <c r="AI30" s="22"/>
      <c r="AJ30" s="100">
        <f t="shared" si="0"/>
        <v>15094.920220000002</v>
      </c>
      <c r="AN30" s="137"/>
      <c r="AO30" s="138"/>
    </row>
    <row r="31" spans="1:41" x14ac:dyDescent="0.25">
      <c r="A31" s="19">
        <v>16</v>
      </c>
      <c r="B31" s="20">
        <v>390230</v>
      </c>
      <c r="C31" s="81" t="s">
        <v>20</v>
      </c>
      <c r="D31" s="21">
        <v>2081</v>
      </c>
      <c r="E31" s="22">
        <v>493.82130000000006</v>
      </c>
      <c r="F31" s="21">
        <v>508</v>
      </c>
      <c r="G31" s="22">
        <v>572.26199999999994</v>
      </c>
      <c r="H31" s="23">
        <v>0</v>
      </c>
      <c r="I31" s="24">
        <v>0</v>
      </c>
      <c r="J31" s="23">
        <v>0</v>
      </c>
      <c r="K31" s="24">
        <v>0</v>
      </c>
      <c r="L31" s="21">
        <v>4690</v>
      </c>
      <c r="M31" s="22">
        <v>1504.5519999999999</v>
      </c>
      <c r="N31" s="21">
        <v>1143</v>
      </c>
      <c r="O31" s="22">
        <v>1530.4770000000001</v>
      </c>
      <c r="P31" s="23"/>
      <c r="Q31" s="24"/>
      <c r="R31" s="21">
        <v>741</v>
      </c>
      <c r="S31" s="22">
        <v>1398.4893</v>
      </c>
      <c r="T31" s="98">
        <v>2020</v>
      </c>
      <c r="U31" s="99">
        <v>859.43</v>
      </c>
      <c r="V31" s="21">
        <v>453</v>
      </c>
      <c r="W31" s="22">
        <v>211.82280000000003</v>
      </c>
      <c r="X31" s="21">
        <v>0</v>
      </c>
      <c r="Y31" s="22">
        <v>0</v>
      </c>
      <c r="Z31" s="21"/>
      <c r="AA31" s="22"/>
      <c r="AB31" s="21"/>
      <c r="AC31" s="22"/>
      <c r="AD31" s="21"/>
      <c r="AE31" s="22"/>
      <c r="AF31" s="21">
        <v>0</v>
      </c>
      <c r="AG31" s="88">
        <v>0</v>
      </c>
      <c r="AH31" s="22"/>
      <c r="AI31" s="22"/>
      <c r="AJ31" s="100">
        <f t="shared" si="0"/>
        <v>6570.8544000000002</v>
      </c>
      <c r="AN31" s="137"/>
      <c r="AO31" s="138"/>
    </row>
    <row r="32" spans="1:41" ht="30" x14ac:dyDescent="0.25">
      <c r="A32" s="19">
        <v>17</v>
      </c>
      <c r="B32" s="20">
        <v>390240</v>
      </c>
      <c r="C32" s="81" t="s">
        <v>21</v>
      </c>
      <c r="D32" s="21">
        <v>2305</v>
      </c>
      <c r="E32" s="22">
        <v>546.97649999999999</v>
      </c>
      <c r="F32" s="21">
        <v>562</v>
      </c>
      <c r="G32" s="22">
        <v>633.09299999999996</v>
      </c>
      <c r="H32" s="23">
        <v>0</v>
      </c>
      <c r="I32" s="24">
        <v>0</v>
      </c>
      <c r="J32" s="23">
        <v>0</v>
      </c>
      <c r="K32" s="24">
        <v>0</v>
      </c>
      <c r="L32" s="98">
        <v>2597</v>
      </c>
      <c r="M32" s="99">
        <v>833.12</v>
      </c>
      <c r="N32" s="21">
        <v>1267</v>
      </c>
      <c r="O32" s="22">
        <v>1696.5129999999999</v>
      </c>
      <c r="P32" s="23"/>
      <c r="Q32" s="24"/>
      <c r="R32" s="21">
        <v>821</v>
      </c>
      <c r="S32" s="22">
        <v>1549.4733000000001</v>
      </c>
      <c r="T32" s="98">
        <v>2963</v>
      </c>
      <c r="U32" s="99">
        <v>1260.6400000000001</v>
      </c>
      <c r="V32" s="21">
        <v>502</v>
      </c>
      <c r="W32" s="22">
        <v>234.73520000000002</v>
      </c>
      <c r="X32" s="21">
        <v>0</v>
      </c>
      <c r="Y32" s="22">
        <v>0</v>
      </c>
      <c r="Z32" s="21"/>
      <c r="AA32" s="22"/>
      <c r="AB32" s="21"/>
      <c r="AC32" s="22"/>
      <c r="AD32" s="21"/>
      <c r="AE32" s="22"/>
      <c r="AF32" s="21">
        <v>0</v>
      </c>
      <c r="AG32" s="88">
        <v>0</v>
      </c>
      <c r="AH32" s="22"/>
      <c r="AI32" s="22"/>
      <c r="AJ32" s="100">
        <f t="shared" si="0"/>
        <v>6754.5510000000004</v>
      </c>
      <c r="AN32" s="137"/>
      <c r="AO32" s="138"/>
    </row>
    <row r="33" spans="1:41" ht="30" x14ac:dyDescent="0.25">
      <c r="A33" s="19">
        <v>18</v>
      </c>
      <c r="B33" s="20">
        <v>390290</v>
      </c>
      <c r="C33" s="81" t="s">
        <v>22</v>
      </c>
      <c r="D33" s="21">
        <v>678</v>
      </c>
      <c r="E33" s="22">
        <v>160.88939999999999</v>
      </c>
      <c r="F33" s="21">
        <v>165</v>
      </c>
      <c r="G33" s="22">
        <v>185.8725</v>
      </c>
      <c r="H33" s="23">
        <v>0</v>
      </c>
      <c r="I33" s="24">
        <v>0</v>
      </c>
      <c r="J33" s="23">
        <v>0</v>
      </c>
      <c r="K33" s="24">
        <v>0</v>
      </c>
      <c r="L33" s="21">
        <v>1527</v>
      </c>
      <c r="M33" s="22">
        <v>489.86160000000001</v>
      </c>
      <c r="N33" s="21">
        <v>372</v>
      </c>
      <c r="O33" s="22">
        <v>498.108</v>
      </c>
      <c r="P33" s="23"/>
      <c r="Q33" s="24"/>
      <c r="R33" s="21">
        <v>241</v>
      </c>
      <c r="S33" s="22">
        <v>454.83929999999998</v>
      </c>
      <c r="T33" s="98">
        <v>693</v>
      </c>
      <c r="U33" s="99">
        <v>294.83999999999997</v>
      </c>
      <c r="V33" s="21">
        <v>148</v>
      </c>
      <c r="W33" s="22">
        <v>69.204800000000006</v>
      </c>
      <c r="X33" s="21">
        <v>0</v>
      </c>
      <c r="Y33" s="22">
        <v>0</v>
      </c>
      <c r="Z33" s="21"/>
      <c r="AA33" s="22"/>
      <c r="AB33" s="21"/>
      <c r="AC33" s="22"/>
      <c r="AD33" s="21"/>
      <c r="AE33" s="22"/>
      <c r="AF33" s="21">
        <v>0</v>
      </c>
      <c r="AG33" s="88">
        <v>0</v>
      </c>
      <c r="AH33" s="22"/>
      <c r="AI33" s="22"/>
      <c r="AJ33" s="100">
        <f t="shared" si="0"/>
        <v>2153.6156000000001</v>
      </c>
      <c r="AN33" s="137"/>
      <c r="AO33" s="138"/>
    </row>
    <row r="34" spans="1:41" ht="30" x14ac:dyDescent="0.25">
      <c r="A34" s="19">
        <v>19</v>
      </c>
      <c r="B34" s="20">
        <v>390380</v>
      </c>
      <c r="C34" s="81" t="s">
        <v>23</v>
      </c>
      <c r="D34" s="21">
        <v>428</v>
      </c>
      <c r="E34" s="22">
        <v>101.56440000000001</v>
      </c>
      <c r="F34" s="21">
        <v>104</v>
      </c>
      <c r="G34" s="22">
        <v>117.15600000000001</v>
      </c>
      <c r="H34" s="23">
        <v>0</v>
      </c>
      <c r="I34" s="24">
        <v>0</v>
      </c>
      <c r="J34" s="23">
        <v>0</v>
      </c>
      <c r="K34" s="24">
        <v>0</v>
      </c>
      <c r="L34" s="21">
        <v>964</v>
      </c>
      <c r="M34" s="22">
        <v>309.25120000000004</v>
      </c>
      <c r="N34" s="21">
        <v>235</v>
      </c>
      <c r="O34" s="22">
        <v>314.66500000000002</v>
      </c>
      <c r="P34" s="23"/>
      <c r="Q34" s="24"/>
      <c r="R34" s="21">
        <v>152</v>
      </c>
      <c r="S34" s="22">
        <v>286.86959999999999</v>
      </c>
      <c r="T34" s="98">
        <v>425</v>
      </c>
      <c r="U34" s="99">
        <v>180.82</v>
      </c>
      <c r="V34" s="21">
        <v>93</v>
      </c>
      <c r="W34" s="22">
        <v>43.486800000000002</v>
      </c>
      <c r="X34" s="21">
        <v>0</v>
      </c>
      <c r="Y34" s="22">
        <v>0</v>
      </c>
      <c r="Z34" s="21"/>
      <c r="AA34" s="22"/>
      <c r="AB34" s="21"/>
      <c r="AC34" s="22"/>
      <c r="AD34" s="21"/>
      <c r="AE34" s="22"/>
      <c r="AF34" s="21">
        <v>0</v>
      </c>
      <c r="AG34" s="88">
        <v>0</v>
      </c>
      <c r="AH34" s="22"/>
      <c r="AI34" s="22"/>
      <c r="AJ34" s="100">
        <f t="shared" si="0"/>
        <v>1353.8129999999999</v>
      </c>
      <c r="AN34" s="137"/>
      <c r="AO34" s="138"/>
    </row>
    <row r="35" spans="1:41" ht="30" x14ac:dyDescent="0.25">
      <c r="A35" s="19">
        <v>20</v>
      </c>
      <c r="B35" s="20">
        <v>390370</v>
      </c>
      <c r="C35" s="81" t="s">
        <v>24</v>
      </c>
      <c r="D35" s="21">
        <v>726</v>
      </c>
      <c r="E35" s="22">
        <v>172.27980000000002</v>
      </c>
      <c r="F35" s="21">
        <v>177</v>
      </c>
      <c r="G35" s="22">
        <v>199.3905</v>
      </c>
      <c r="H35" s="23">
        <v>0</v>
      </c>
      <c r="I35" s="24">
        <v>0</v>
      </c>
      <c r="J35" s="23">
        <v>0</v>
      </c>
      <c r="K35" s="24">
        <v>0</v>
      </c>
      <c r="L35" s="21">
        <v>1635</v>
      </c>
      <c r="M35" s="22">
        <v>524.50800000000004</v>
      </c>
      <c r="N35" s="21">
        <v>399</v>
      </c>
      <c r="O35" s="22">
        <v>534.26099999999997</v>
      </c>
      <c r="P35" s="23"/>
      <c r="Q35" s="24"/>
      <c r="R35" s="21">
        <v>258</v>
      </c>
      <c r="S35" s="22">
        <v>486.92339999999996</v>
      </c>
      <c r="T35" s="98">
        <v>750</v>
      </c>
      <c r="U35" s="99">
        <v>319.10000000000002</v>
      </c>
      <c r="V35" s="21">
        <v>158</v>
      </c>
      <c r="W35" s="22">
        <v>73.880800000000008</v>
      </c>
      <c r="X35" s="21">
        <v>0</v>
      </c>
      <c r="Y35" s="22">
        <v>0</v>
      </c>
      <c r="Z35" s="21"/>
      <c r="AA35" s="22"/>
      <c r="AB35" s="21"/>
      <c r="AC35" s="22"/>
      <c r="AD35" s="21"/>
      <c r="AE35" s="22"/>
      <c r="AF35" s="21">
        <v>0</v>
      </c>
      <c r="AG35" s="88">
        <v>0</v>
      </c>
      <c r="AH35" s="22"/>
      <c r="AI35" s="22"/>
      <c r="AJ35" s="100">
        <f t="shared" si="0"/>
        <v>2310.3434999999999</v>
      </c>
      <c r="AN35" s="137"/>
      <c r="AO35" s="138"/>
    </row>
    <row r="36" spans="1:41" x14ac:dyDescent="0.25">
      <c r="A36" s="19">
        <v>21</v>
      </c>
      <c r="B36" s="20">
        <v>390480</v>
      </c>
      <c r="C36" s="81" t="s">
        <v>25</v>
      </c>
      <c r="D36" s="21">
        <v>2581</v>
      </c>
      <c r="E36" s="22">
        <v>612.47</v>
      </c>
      <c r="F36" s="21">
        <v>629</v>
      </c>
      <c r="G36" s="22">
        <v>708.57</v>
      </c>
      <c r="H36" s="23">
        <v>0</v>
      </c>
      <c r="I36" s="24">
        <v>0</v>
      </c>
      <c r="J36" s="23">
        <v>0</v>
      </c>
      <c r="K36" s="24">
        <v>0</v>
      </c>
      <c r="L36" s="21">
        <v>5816</v>
      </c>
      <c r="M36" s="22">
        <v>1865.77</v>
      </c>
      <c r="N36" s="21">
        <v>1418</v>
      </c>
      <c r="O36" s="22">
        <v>1898.7</v>
      </c>
      <c r="P36" s="23"/>
      <c r="Q36" s="24"/>
      <c r="R36" s="21">
        <v>919</v>
      </c>
      <c r="S36" s="22">
        <v>1734.43</v>
      </c>
      <c r="T36" s="98">
        <v>2561</v>
      </c>
      <c r="U36" s="99">
        <v>1089.5999999999999</v>
      </c>
      <c r="V36" s="21">
        <v>562</v>
      </c>
      <c r="W36" s="22">
        <v>262.79000000000002</v>
      </c>
      <c r="X36" s="21">
        <v>725</v>
      </c>
      <c r="Y36" s="22">
        <v>1695.27</v>
      </c>
      <c r="Z36" s="21"/>
      <c r="AA36" s="22"/>
      <c r="AB36" s="21"/>
      <c r="AC36" s="22"/>
      <c r="AD36" s="21"/>
      <c r="AE36" s="22"/>
      <c r="AF36" s="21">
        <v>0</v>
      </c>
      <c r="AG36" s="88">
        <v>0</v>
      </c>
      <c r="AH36" s="102">
        <v>1267</v>
      </c>
      <c r="AI36" s="99">
        <v>2392.19</v>
      </c>
      <c r="AJ36" s="100">
        <f t="shared" si="0"/>
        <v>12259.79</v>
      </c>
      <c r="AN36" s="137"/>
      <c r="AO36" s="138"/>
    </row>
    <row r="37" spans="1:41" x14ac:dyDescent="0.25">
      <c r="A37" s="19">
        <v>22</v>
      </c>
      <c r="B37" s="20">
        <v>390260</v>
      </c>
      <c r="C37" s="81" t="s">
        <v>26</v>
      </c>
      <c r="D37" s="21">
        <v>1152</v>
      </c>
      <c r="E37" s="22">
        <v>273.37</v>
      </c>
      <c r="F37" s="21">
        <v>281</v>
      </c>
      <c r="G37" s="22">
        <v>316.55</v>
      </c>
      <c r="H37" s="23">
        <v>0</v>
      </c>
      <c r="I37" s="24">
        <v>0</v>
      </c>
      <c r="J37" s="23">
        <v>0</v>
      </c>
      <c r="K37" s="24">
        <v>0</v>
      </c>
      <c r="L37" s="21">
        <v>2597</v>
      </c>
      <c r="M37" s="22">
        <v>833.12</v>
      </c>
      <c r="N37" s="21">
        <v>633</v>
      </c>
      <c r="O37" s="22">
        <v>847.59</v>
      </c>
      <c r="P37" s="23"/>
      <c r="Q37" s="24"/>
      <c r="R37" s="21">
        <v>410</v>
      </c>
      <c r="S37" s="22">
        <v>773.79</v>
      </c>
      <c r="T37" s="98">
        <v>1119</v>
      </c>
      <c r="U37" s="99">
        <v>476.08</v>
      </c>
      <c r="V37" s="21">
        <v>251</v>
      </c>
      <c r="W37" s="22">
        <v>117.37</v>
      </c>
      <c r="X37" s="21">
        <v>0</v>
      </c>
      <c r="Y37" s="22">
        <v>0</v>
      </c>
      <c r="Z37" s="21"/>
      <c r="AA37" s="22"/>
      <c r="AB37" s="21"/>
      <c r="AC37" s="22"/>
      <c r="AD37" s="21"/>
      <c r="AE37" s="22"/>
      <c r="AF37" s="21">
        <v>0</v>
      </c>
      <c r="AG37" s="88">
        <v>0</v>
      </c>
      <c r="AH37" s="22"/>
      <c r="AI37" s="22"/>
      <c r="AJ37" s="100">
        <f t="shared" si="0"/>
        <v>3637.87</v>
      </c>
      <c r="AN37" s="137"/>
      <c r="AO37" s="138"/>
    </row>
    <row r="38" spans="1:41" ht="30" x14ac:dyDescent="0.25">
      <c r="A38" s="19">
        <v>23</v>
      </c>
      <c r="B38" s="20">
        <v>390250</v>
      </c>
      <c r="C38" s="81" t="s">
        <v>27</v>
      </c>
      <c r="D38" s="21">
        <v>854</v>
      </c>
      <c r="E38" s="22">
        <v>202.65</v>
      </c>
      <c r="F38" s="21">
        <v>208</v>
      </c>
      <c r="G38" s="22">
        <v>234.31</v>
      </c>
      <c r="H38" s="23">
        <v>0</v>
      </c>
      <c r="I38" s="24">
        <v>0</v>
      </c>
      <c r="J38" s="23">
        <v>0</v>
      </c>
      <c r="K38" s="24">
        <v>0</v>
      </c>
      <c r="L38" s="21">
        <v>1925</v>
      </c>
      <c r="M38" s="22">
        <v>617.54</v>
      </c>
      <c r="N38" s="21">
        <v>469</v>
      </c>
      <c r="O38" s="22">
        <v>627.99</v>
      </c>
      <c r="P38" s="23"/>
      <c r="Q38" s="24"/>
      <c r="R38" s="21">
        <v>304</v>
      </c>
      <c r="S38" s="22">
        <v>573.74</v>
      </c>
      <c r="T38" s="98">
        <v>829</v>
      </c>
      <c r="U38" s="99">
        <v>352.72</v>
      </c>
      <c r="V38" s="21">
        <v>186</v>
      </c>
      <c r="W38" s="22">
        <v>86.97</v>
      </c>
      <c r="X38" s="21">
        <v>0</v>
      </c>
      <c r="Y38" s="22">
        <v>0</v>
      </c>
      <c r="Z38" s="21"/>
      <c r="AA38" s="22"/>
      <c r="AB38" s="21"/>
      <c r="AC38" s="22"/>
      <c r="AD38" s="21"/>
      <c r="AE38" s="22"/>
      <c r="AF38" s="21">
        <v>0</v>
      </c>
      <c r="AG38" s="88">
        <v>0</v>
      </c>
      <c r="AH38" s="22"/>
      <c r="AI38" s="22"/>
      <c r="AJ38" s="100">
        <f t="shared" si="0"/>
        <v>2695.9199999999996</v>
      </c>
      <c r="AN38" s="137"/>
      <c r="AO38" s="138"/>
    </row>
    <row r="39" spans="1:41" x14ac:dyDescent="0.25">
      <c r="A39" s="19">
        <v>24</v>
      </c>
      <c r="B39" s="20">
        <v>390300</v>
      </c>
      <c r="C39" s="81" t="s">
        <v>28</v>
      </c>
      <c r="D39" s="21">
        <v>792</v>
      </c>
      <c r="E39" s="22">
        <v>187.94</v>
      </c>
      <c r="F39" s="21">
        <v>193</v>
      </c>
      <c r="G39" s="22">
        <v>217.41</v>
      </c>
      <c r="H39" s="23">
        <v>0</v>
      </c>
      <c r="I39" s="24">
        <v>0</v>
      </c>
      <c r="J39" s="23">
        <v>0</v>
      </c>
      <c r="K39" s="24">
        <v>0</v>
      </c>
      <c r="L39" s="21">
        <v>1786</v>
      </c>
      <c r="M39" s="22">
        <v>572.95000000000005</v>
      </c>
      <c r="N39" s="21">
        <v>435</v>
      </c>
      <c r="O39" s="22">
        <v>582.47</v>
      </c>
      <c r="P39" s="23"/>
      <c r="Q39" s="24"/>
      <c r="R39" s="21">
        <v>282</v>
      </c>
      <c r="S39" s="22">
        <v>532.22</v>
      </c>
      <c r="T39" s="98">
        <v>769</v>
      </c>
      <c r="U39" s="99">
        <v>327.18</v>
      </c>
      <c r="V39" s="21">
        <v>173</v>
      </c>
      <c r="W39" s="22">
        <v>80.89</v>
      </c>
      <c r="X39" s="21">
        <v>0</v>
      </c>
      <c r="Y39" s="22">
        <v>0</v>
      </c>
      <c r="Z39" s="21"/>
      <c r="AA39" s="22"/>
      <c r="AB39" s="21"/>
      <c r="AC39" s="22"/>
      <c r="AD39" s="21"/>
      <c r="AE39" s="22"/>
      <c r="AF39" s="21">
        <v>0</v>
      </c>
      <c r="AG39" s="88">
        <v>0</v>
      </c>
      <c r="AH39" s="22"/>
      <c r="AI39" s="22"/>
      <c r="AJ39" s="100">
        <f t="shared" si="0"/>
        <v>2501.0599999999995</v>
      </c>
      <c r="AN39" s="137"/>
      <c r="AO39" s="138"/>
    </row>
    <row r="40" spans="1:41" ht="30" x14ac:dyDescent="0.25">
      <c r="A40" s="19">
        <v>25</v>
      </c>
      <c r="B40" s="20">
        <v>390310</v>
      </c>
      <c r="C40" s="81" t="s">
        <v>29</v>
      </c>
      <c r="D40" s="21">
        <v>1150</v>
      </c>
      <c r="E40" s="22">
        <v>272.89499999999998</v>
      </c>
      <c r="F40" s="21">
        <v>281</v>
      </c>
      <c r="G40" s="22">
        <v>316.54649999999998</v>
      </c>
      <c r="H40" s="23">
        <v>0</v>
      </c>
      <c r="I40" s="24">
        <v>0</v>
      </c>
      <c r="J40" s="23">
        <v>0</v>
      </c>
      <c r="K40" s="24">
        <v>0</v>
      </c>
      <c r="L40" s="21">
        <v>2593</v>
      </c>
      <c r="M40" s="22">
        <v>831.83440000000007</v>
      </c>
      <c r="N40" s="21">
        <v>632</v>
      </c>
      <c r="O40" s="22">
        <v>846.24800000000005</v>
      </c>
      <c r="P40" s="23"/>
      <c r="Q40" s="24"/>
      <c r="R40" s="21">
        <v>410</v>
      </c>
      <c r="S40" s="22">
        <v>773.79300000000001</v>
      </c>
      <c r="T40" s="98">
        <v>1398</v>
      </c>
      <c r="U40" s="99">
        <v>594.79999999999995</v>
      </c>
      <c r="V40" s="21">
        <v>251</v>
      </c>
      <c r="W40" s="22">
        <v>117.36760000000001</v>
      </c>
      <c r="X40" s="21">
        <v>0</v>
      </c>
      <c r="Y40" s="22">
        <v>0</v>
      </c>
      <c r="Z40" s="21"/>
      <c r="AA40" s="22"/>
      <c r="AB40" s="21"/>
      <c r="AC40" s="22"/>
      <c r="AD40" s="21"/>
      <c r="AE40" s="22"/>
      <c r="AF40" s="21">
        <v>0</v>
      </c>
      <c r="AG40" s="88">
        <v>0</v>
      </c>
      <c r="AH40" s="22"/>
      <c r="AI40" s="22"/>
      <c r="AJ40" s="100">
        <f t="shared" si="0"/>
        <v>3753.4845</v>
      </c>
      <c r="AN40" s="137"/>
      <c r="AO40" s="138"/>
    </row>
    <row r="41" spans="1:41" ht="30" x14ac:dyDescent="0.25">
      <c r="A41" s="19">
        <v>26</v>
      </c>
      <c r="B41" s="20">
        <v>390320</v>
      </c>
      <c r="C41" s="81" t="s">
        <v>30</v>
      </c>
      <c r="D41" s="21">
        <v>1151</v>
      </c>
      <c r="E41" s="22">
        <v>273.13229999999999</v>
      </c>
      <c r="F41" s="21">
        <v>281</v>
      </c>
      <c r="G41" s="22">
        <v>316.54649999999998</v>
      </c>
      <c r="H41" s="23">
        <v>0</v>
      </c>
      <c r="I41" s="24">
        <v>0</v>
      </c>
      <c r="J41" s="23">
        <v>0</v>
      </c>
      <c r="K41" s="24">
        <v>0</v>
      </c>
      <c r="L41" s="21">
        <v>2594</v>
      </c>
      <c r="M41" s="22">
        <v>832.15520000000004</v>
      </c>
      <c r="N41" s="21">
        <v>633</v>
      </c>
      <c r="O41" s="22">
        <v>847.58699999999999</v>
      </c>
      <c r="P41" s="23"/>
      <c r="Q41" s="24"/>
      <c r="R41" s="21">
        <v>410</v>
      </c>
      <c r="S41" s="22">
        <v>773.79300000000001</v>
      </c>
      <c r="T41" s="98">
        <v>1117</v>
      </c>
      <c r="U41" s="99">
        <v>475.24</v>
      </c>
      <c r="V41" s="21">
        <v>251</v>
      </c>
      <c r="W41" s="22">
        <v>117.36760000000001</v>
      </c>
      <c r="X41" s="21">
        <v>0</v>
      </c>
      <c r="Y41" s="22">
        <v>0</v>
      </c>
      <c r="Z41" s="21"/>
      <c r="AA41" s="22"/>
      <c r="AB41" s="21"/>
      <c r="AC41" s="22"/>
      <c r="AD41" s="21"/>
      <c r="AE41" s="22"/>
      <c r="AF41" s="21">
        <v>0</v>
      </c>
      <c r="AG41" s="88">
        <v>0</v>
      </c>
      <c r="AH41" s="22"/>
      <c r="AI41" s="22"/>
      <c r="AJ41" s="100">
        <f t="shared" si="0"/>
        <v>3635.8215999999998</v>
      </c>
      <c r="AN41" s="137"/>
      <c r="AO41" s="138"/>
    </row>
    <row r="42" spans="1:41" ht="30" x14ac:dyDescent="0.25">
      <c r="A42" s="19">
        <v>27</v>
      </c>
      <c r="B42" s="20">
        <v>390180</v>
      </c>
      <c r="C42" s="81" t="s">
        <v>88</v>
      </c>
      <c r="D42" s="21">
        <v>1967</v>
      </c>
      <c r="E42" s="22">
        <v>466.76910000000004</v>
      </c>
      <c r="F42" s="21">
        <v>480</v>
      </c>
      <c r="G42" s="22">
        <v>540.72</v>
      </c>
      <c r="H42" s="23">
        <v>0</v>
      </c>
      <c r="I42" s="24">
        <v>0</v>
      </c>
      <c r="J42" s="23">
        <v>0</v>
      </c>
      <c r="K42" s="24">
        <v>0</v>
      </c>
      <c r="L42" s="98">
        <v>2216</v>
      </c>
      <c r="M42" s="99">
        <v>710.9</v>
      </c>
      <c r="N42" s="21">
        <v>1081</v>
      </c>
      <c r="O42" s="22">
        <v>1447.4590000000001</v>
      </c>
      <c r="P42" s="23"/>
      <c r="Q42" s="24"/>
      <c r="R42" s="21">
        <v>700</v>
      </c>
      <c r="S42" s="22">
        <v>1321.11</v>
      </c>
      <c r="T42" s="98">
        <v>1995</v>
      </c>
      <c r="U42" s="99">
        <v>848.79</v>
      </c>
      <c r="V42" s="21">
        <v>428</v>
      </c>
      <c r="W42" s="22">
        <v>200.13280000000003</v>
      </c>
      <c r="X42" s="21">
        <v>0</v>
      </c>
      <c r="Y42" s="22">
        <v>0</v>
      </c>
      <c r="Z42" s="21"/>
      <c r="AA42" s="22"/>
      <c r="AB42" s="21"/>
      <c r="AC42" s="22"/>
      <c r="AD42" s="21"/>
      <c r="AE42" s="22"/>
      <c r="AF42" s="21">
        <v>0</v>
      </c>
      <c r="AG42" s="88">
        <v>0</v>
      </c>
      <c r="AH42" s="22"/>
      <c r="AI42" s="22"/>
      <c r="AJ42" s="100">
        <f t="shared" si="0"/>
        <v>5535.8809000000001</v>
      </c>
      <c r="AN42" s="137"/>
      <c r="AO42" s="138"/>
    </row>
    <row r="43" spans="1:41" x14ac:dyDescent="0.25">
      <c r="A43" s="19">
        <v>28</v>
      </c>
      <c r="B43" s="20">
        <v>390270</v>
      </c>
      <c r="C43" s="81" t="s">
        <v>31</v>
      </c>
      <c r="D43" s="21">
        <v>1114</v>
      </c>
      <c r="E43" s="22">
        <v>264.35220000000004</v>
      </c>
      <c r="F43" s="21">
        <v>272</v>
      </c>
      <c r="G43" s="22">
        <v>306.40800000000002</v>
      </c>
      <c r="H43" s="23">
        <v>0</v>
      </c>
      <c r="I43" s="24">
        <v>0</v>
      </c>
      <c r="J43" s="23">
        <v>0</v>
      </c>
      <c r="K43" s="24">
        <v>0</v>
      </c>
      <c r="L43" s="21">
        <v>2510</v>
      </c>
      <c r="M43" s="22">
        <v>805.20799999999997</v>
      </c>
      <c r="N43" s="21">
        <v>612</v>
      </c>
      <c r="O43" s="22">
        <v>819.46799999999996</v>
      </c>
      <c r="P43" s="23"/>
      <c r="Q43" s="24"/>
      <c r="R43" s="21">
        <v>396</v>
      </c>
      <c r="S43" s="22">
        <v>747.37079999999992</v>
      </c>
      <c r="T43" s="98">
        <v>1444</v>
      </c>
      <c r="U43" s="99">
        <v>614.37</v>
      </c>
      <c r="V43" s="21">
        <v>243</v>
      </c>
      <c r="W43" s="22">
        <v>113.6268</v>
      </c>
      <c r="X43" s="21">
        <v>0</v>
      </c>
      <c r="Y43" s="22">
        <v>0</v>
      </c>
      <c r="Z43" s="21"/>
      <c r="AA43" s="22"/>
      <c r="AB43" s="21"/>
      <c r="AC43" s="22"/>
      <c r="AD43" s="21"/>
      <c r="AE43" s="22"/>
      <c r="AF43" s="21">
        <v>0</v>
      </c>
      <c r="AG43" s="88">
        <v>0</v>
      </c>
      <c r="AH43" s="22"/>
      <c r="AI43" s="22"/>
      <c r="AJ43" s="100">
        <f t="shared" si="0"/>
        <v>3670.8037999999997</v>
      </c>
      <c r="AN43" s="137"/>
      <c r="AO43" s="138"/>
    </row>
    <row r="44" spans="1:41" x14ac:dyDescent="0.25">
      <c r="A44" s="19">
        <v>29</v>
      </c>
      <c r="B44" s="20">
        <v>390190</v>
      </c>
      <c r="C44" s="81" t="s">
        <v>32</v>
      </c>
      <c r="D44" s="21">
        <v>2420</v>
      </c>
      <c r="E44" s="22">
        <v>574.26599999999996</v>
      </c>
      <c r="F44" s="21">
        <v>590</v>
      </c>
      <c r="G44" s="22">
        <v>664.63499999999999</v>
      </c>
      <c r="H44" s="23">
        <v>0</v>
      </c>
      <c r="I44" s="24">
        <v>0</v>
      </c>
      <c r="J44" s="23">
        <v>0</v>
      </c>
      <c r="K44" s="24">
        <v>0</v>
      </c>
      <c r="L44" s="21">
        <v>5454</v>
      </c>
      <c r="M44" s="22">
        <v>1749.6432</v>
      </c>
      <c r="N44" s="21">
        <v>1330</v>
      </c>
      <c r="O44" s="22">
        <v>1780.87</v>
      </c>
      <c r="P44" s="23"/>
      <c r="Q44" s="24"/>
      <c r="R44" s="21">
        <v>0</v>
      </c>
      <c r="S44" s="22">
        <v>0</v>
      </c>
      <c r="T44" s="21">
        <v>0</v>
      </c>
      <c r="U44" s="22">
        <v>0</v>
      </c>
      <c r="V44" s="21">
        <v>527</v>
      </c>
      <c r="W44" s="22">
        <v>246.42520000000002</v>
      </c>
      <c r="X44" s="21">
        <v>0</v>
      </c>
      <c r="Y44" s="22">
        <v>0</v>
      </c>
      <c r="Z44" s="21"/>
      <c r="AA44" s="22"/>
      <c r="AB44" s="21"/>
      <c r="AC44" s="22"/>
      <c r="AD44" s="21"/>
      <c r="AE44" s="22"/>
      <c r="AF44" s="21">
        <v>0</v>
      </c>
      <c r="AG44" s="88">
        <v>0</v>
      </c>
      <c r="AH44" s="102">
        <v>317</v>
      </c>
      <c r="AI44" s="99">
        <v>598.52</v>
      </c>
      <c r="AJ44" s="100">
        <f t="shared" si="0"/>
        <v>5614.3593999999994</v>
      </c>
      <c r="AN44" s="137"/>
      <c r="AO44" s="138"/>
    </row>
    <row r="45" spans="1:41" ht="30" x14ac:dyDescent="0.25">
      <c r="A45" s="19">
        <v>30</v>
      </c>
      <c r="B45" s="26">
        <v>390280</v>
      </c>
      <c r="C45" s="82" t="s">
        <v>33</v>
      </c>
      <c r="D45" s="30">
        <v>2872</v>
      </c>
      <c r="E45" s="27">
        <v>681.52559999999994</v>
      </c>
      <c r="F45" s="30">
        <v>700</v>
      </c>
      <c r="G45" s="27">
        <v>788.55</v>
      </c>
      <c r="H45" s="28">
        <v>0</v>
      </c>
      <c r="I45" s="29">
        <v>0</v>
      </c>
      <c r="J45" s="28">
        <v>0</v>
      </c>
      <c r="K45" s="29">
        <v>0</v>
      </c>
      <c r="L45" s="30">
        <v>6472</v>
      </c>
      <c r="M45" s="27">
        <v>2076.2175999999999</v>
      </c>
      <c r="N45" s="30">
        <v>1578</v>
      </c>
      <c r="O45" s="27">
        <v>2112.942</v>
      </c>
      <c r="P45" s="28"/>
      <c r="Q45" s="29"/>
      <c r="R45" s="30">
        <v>1022</v>
      </c>
      <c r="S45" s="27">
        <v>1928.8205999999998</v>
      </c>
      <c r="T45" s="105">
        <v>4022</v>
      </c>
      <c r="U45" s="31">
        <v>1711.2</v>
      </c>
      <c r="V45" s="30">
        <v>626</v>
      </c>
      <c r="W45" s="27">
        <v>292.71760000000006</v>
      </c>
      <c r="X45" s="30">
        <v>0</v>
      </c>
      <c r="Y45" s="27">
        <v>0</v>
      </c>
      <c r="Z45" s="30"/>
      <c r="AA45" s="27"/>
      <c r="AB45" s="30"/>
      <c r="AC45" s="27"/>
      <c r="AD45" s="30"/>
      <c r="AE45" s="27"/>
      <c r="AF45" s="30">
        <v>0</v>
      </c>
      <c r="AG45" s="89">
        <v>0</v>
      </c>
      <c r="AH45" s="27"/>
      <c r="AI45" s="27"/>
      <c r="AJ45" s="106">
        <f t="shared" si="0"/>
        <v>9591.9734000000008</v>
      </c>
      <c r="AN45" s="137"/>
      <c r="AO45" s="138"/>
    </row>
    <row r="46" spans="1:41" x14ac:dyDescent="0.25">
      <c r="A46" s="32"/>
      <c r="B46" s="33"/>
      <c r="C46" s="34" t="s">
        <v>34</v>
      </c>
      <c r="D46" s="35">
        <f t="shared" ref="D46:AJ46" si="1">SUM(D16:D45)</f>
        <v>72976</v>
      </c>
      <c r="E46" s="36">
        <f t="shared" si="1"/>
        <v>17317.198100000001</v>
      </c>
      <c r="F46" s="35">
        <f t="shared" si="1"/>
        <v>17799</v>
      </c>
      <c r="G46" s="36">
        <f t="shared" si="1"/>
        <v>20050.572</v>
      </c>
      <c r="H46" s="35">
        <f t="shared" si="1"/>
        <v>65957</v>
      </c>
      <c r="I46" s="36">
        <f t="shared" si="1"/>
        <v>20448.28</v>
      </c>
      <c r="J46" s="35">
        <f t="shared" si="1"/>
        <v>19231</v>
      </c>
      <c r="K46" s="36">
        <f t="shared" si="1"/>
        <v>30467.673300000002</v>
      </c>
      <c r="L46" s="35">
        <f t="shared" si="1"/>
        <v>134276</v>
      </c>
      <c r="M46" s="36">
        <f t="shared" si="1"/>
        <v>43078.952799999999</v>
      </c>
      <c r="N46" s="35">
        <f t="shared" si="1"/>
        <v>40097</v>
      </c>
      <c r="O46" s="36">
        <f t="shared" si="1"/>
        <v>53689.887999999999</v>
      </c>
      <c r="P46" s="35">
        <f t="shared" si="1"/>
        <v>50627</v>
      </c>
      <c r="Q46" s="36">
        <f t="shared" si="1"/>
        <v>98039.185500000007</v>
      </c>
      <c r="R46" s="35">
        <f t="shared" si="1"/>
        <v>25981</v>
      </c>
      <c r="S46" s="36">
        <f t="shared" si="1"/>
        <v>49033.941799999993</v>
      </c>
      <c r="T46" s="35">
        <f t="shared" si="1"/>
        <v>92709</v>
      </c>
      <c r="U46" s="36">
        <f t="shared" si="1"/>
        <v>39692.663620000007</v>
      </c>
      <c r="V46" s="35">
        <f t="shared" si="1"/>
        <v>13686</v>
      </c>
      <c r="W46" s="36">
        <f t="shared" si="1"/>
        <v>6399.5664000000006</v>
      </c>
      <c r="X46" s="35">
        <f t="shared" si="1"/>
        <v>4710</v>
      </c>
      <c r="Y46" s="36">
        <f t="shared" si="1"/>
        <v>11013.395500000001</v>
      </c>
      <c r="Z46" s="35">
        <f t="shared" si="1"/>
        <v>0</v>
      </c>
      <c r="AA46" s="36">
        <f t="shared" si="1"/>
        <v>0</v>
      </c>
      <c r="AB46" s="35">
        <f t="shared" si="1"/>
        <v>500</v>
      </c>
      <c r="AC46" s="36">
        <f t="shared" si="1"/>
        <v>186.54</v>
      </c>
      <c r="AD46" s="35">
        <f t="shared" si="1"/>
        <v>0</v>
      </c>
      <c r="AE46" s="36">
        <f t="shared" si="1"/>
        <v>0</v>
      </c>
      <c r="AF46" s="35">
        <f t="shared" si="1"/>
        <v>6732</v>
      </c>
      <c r="AG46" s="90">
        <f t="shared" si="1"/>
        <v>3040.17</v>
      </c>
      <c r="AH46" s="107">
        <f t="shared" si="1"/>
        <v>9230</v>
      </c>
      <c r="AI46" s="108">
        <f t="shared" si="1"/>
        <v>16585.12</v>
      </c>
      <c r="AJ46" s="37">
        <f t="shared" si="1"/>
        <v>409043.14702000015</v>
      </c>
      <c r="AN46" s="137"/>
      <c r="AO46" s="138"/>
    </row>
    <row r="47" spans="1:41" x14ac:dyDescent="0.25">
      <c r="A47" s="38"/>
      <c r="B47" s="39"/>
      <c r="C47" s="77" t="s">
        <v>41</v>
      </c>
      <c r="D47" s="40"/>
      <c r="E47" s="41"/>
      <c r="F47" s="40"/>
      <c r="G47" s="41"/>
      <c r="H47" s="40"/>
      <c r="I47" s="41"/>
      <c r="J47" s="40"/>
      <c r="K47" s="41"/>
      <c r="L47" s="40"/>
      <c r="M47" s="41"/>
      <c r="N47" s="40"/>
      <c r="O47" s="41"/>
      <c r="P47" s="40"/>
      <c r="Q47" s="41"/>
      <c r="R47" s="40"/>
      <c r="S47" s="41"/>
      <c r="T47" s="40"/>
      <c r="U47" s="41"/>
      <c r="V47" s="40"/>
      <c r="W47" s="41"/>
      <c r="X47" s="40"/>
      <c r="Y47" s="41"/>
      <c r="Z47" s="40"/>
      <c r="AA47" s="41"/>
      <c r="AB47" s="40"/>
      <c r="AC47" s="41"/>
      <c r="AD47" s="40"/>
      <c r="AE47" s="41"/>
      <c r="AF47" s="40"/>
      <c r="AG47" s="41"/>
      <c r="AH47" s="41"/>
      <c r="AI47" s="41"/>
      <c r="AJ47" s="42"/>
    </row>
    <row r="48" spans="1:41" ht="15.75" thickBot="1" x14ac:dyDescent="0.3">
      <c r="A48" s="43"/>
      <c r="B48" s="44"/>
      <c r="C48" s="78" t="s">
        <v>16</v>
      </c>
      <c r="D48" s="45"/>
      <c r="E48" s="46"/>
      <c r="F48" s="45"/>
      <c r="G48" s="46"/>
      <c r="H48" s="47">
        <v>2300</v>
      </c>
      <c r="I48" s="48">
        <v>5660.76</v>
      </c>
      <c r="J48" s="47"/>
      <c r="K48" s="48"/>
      <c r="L48" s="45"/>
      <c r="M48" s="46"/>
      <c r="N48" s="45"/>
      <c r="O48" s="46"/>
      <c r="P48" s="47"/>
      <c r="Q48" s="48"/>
      <c r="R48" s="45"/>
      <c r="S48" s="46"/>
      <c r="T48" s="45"/>
      <c r="U48" s="46"/>
      <c r="V48" s="45"/>
      <c r="W48" s="46"/>
      <c r="X48" s="45"/>
      <c r="Y48" s="46"/>
      <c r="Z48" s="45"/>
      <c r="AA48" s="46"/>
      <c r="AB48" s="45"/>
      <c r="AC48" s="46"/>
      <c r="AD48" s="45"/>
      <c r="AE48" s="46"/>
      <c r="AF48" s="45"/>
      <c r="AG48" s="46"/>
      <c r="AH48" s="94"/>
      <c r="AI48" s="46"/>
      <c r="AJ48" s="49">
        <f>I48</f>
        <v>5660.76</v>
      </c>
    </row>
    <row r="49" spans="1:39" ht="16.5" thickBot="1" x14ac:dyDescent="0.3">
      <c r="A49" s="43"/>
      <c r="B49" s="44"/>
      <c r="C49" s="50" t="s">
        <v>35</v>
      </c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40"/>
    </row>
    <row r="50" spans="1:39" ht="30" x14ac:dyDescent="0.25">
      <c r="A50" s="51">
        <f>A45+1</f>
        <v>31</v>
      </c>
      <c r="B50" s="52">
        <v>390470</v>
      </c>
      <c r="C50" s="81" t="s">
        <v>51</v>
      </c>
      <c r="D50" s="21"/>
      <c r="E50" s="22"/>
      <c r="F50" s="21"/>
      <c r="G50" s="22"/>
      <c r="H50" s="21"/>
      <c r="I50" s="22"/>
      <c r="J50" s="21"/>
      <c r="K50" s="22"/>
      <c r="L50" s="21"/>
      <c r="M50" s="22"/>
      <c r="N50" s="21"/>
      <c r="O50" s="22"/>
      <c r="P50" s="21"/>
      <c r="Q50" s="22"/>
      <c r="R50" s="21"/>
      <c r="S50" s="22"/>
      <c r="T50" s="21"/>
      <c r="U50" s="22"/>
      <c r="V50" s="21">
        <v>0</v>
      </c>
      <c r="W50" s="22">
        <v>0</v>
      </c>
      <c r="X50" s="21">
        <v>0</v>
      </c>
      <c r="Y50" s="22">
        <v>0</v>
      </c>
      <c r="Z50" s="21">
        <v>3000</v>
      </c>
      <c r="AA50" s="22">
        <v>684.6</v>
      </c>
      <c r="AB50" s="21">
        <v>0</v>
      </c>
      <c r="AC50" s="22">
        <v>0</v>
      </c>
      <c r="AD50" s="21">
        <v>0</v>
      </c>
      <c r="AE50" s="22">
        <v>0</v>
      </c>
      <c r="AF50" s="21"/>
      <c r="AG50" s="87"/>
      <c r="AH50" s="22"/>
      <c r="AI50" s="22"/>
      <c r="AJ50" s="25">
        <f>E50+G50+I50+K50+M50+O50+Q50+S50+U50+W50+Y50+AA50+AC50+AE50+AG50+AI50</f>
        <v>684.6</v>
      </c>
    </row>
    <row r="51" spans="1:39" ht="30" x14ac:dyDescent="0.25">
      <c r="A51" s="19">
        <f>A50+1</f>
        <v>32</v>
      </c>
      <c r="B51" s="20">
        <v>390800</v>
      </c>
      <c r="C51" s="81" t="s">
        <v>52</v>
      </c>
      <c r="D51" s="21"/>
      <c r="E51" s="22"/>
      <c r="F51" s="21"/>
      <c r="G51" s="22"/>
      <c r="H51" s="23"/>
      <c r="I51" s="24"/>
      <c r="J51" s="23"/>
      <c r="K51" s="24"/>
      <c r="L51" s="21"/>
      <c r="M51" s="22"/>
      <c r="N51" s="21"/>
      <c r="O51" s="22"/>
      <c r="P51" s="21"/>
      <c r="Q51" s="22"/>
      <c r="R51" s="21"/>
      <c r="S51" s="22"/>
      <c r="T51" s="21"/>
      <c r="U51" s="22"/>
      <c r="V51" s="21">
        <v>2213</v>
      </c>
      <c r="W51" s="22">
        <v>1034.7988</v>
      </c>
      <c r="X51" s="21">
        <v>1071</v>
      </c>
      <c r="Y51" s="22">
        <v>2504.3193000000001</v>
      </c>
      <c r="Z51" s="21">
        <v>0</v>
      </c>
      <c r="AA51" s="22">
        <v>0</v>
      </c>
      <c r="AB51" s="21">
        <v>0</v>
      </c>
      <c r="AC51" s="22">
        <v>0</v>
      </c>
      <c r="AD51" s="21">
        <v>0</v>
      </c>
      <c r="AE51" s="22">
        <v>0</v>
      </c>
      <c r="AF51" s="21"/>
      <c r="AG51" s="88"/>
      <c r="AH51" s="22"/>
      <c r="AI51" s="22"/>
      <c r="AJ51" s="25">
        <f t="shared" ref="AJ51:AJ55" si="2">E51+G51+I51+K51+M51+O51+Q51+S51+U51+W51+Y51+AA51+AC51+AE51+AG51+AI51</f>
        <v>3539.1181000000001</v>
      </c>
    </row>
    <row r="52" spans="1:39" ht="57" x14ac:dyDescent="0.25">
      <c r="A52" s="19">
        <f t="shared" ref="A52:A55" si="3">A51+1</f>
        <v>33</v>
      </c>
      <c r="B52" s="20">
        <v>390762</v>
      </c>
      <c r="C52" s="104" t="s">
        <v>89</v>
      </c>
      <c r="D52" s="21">
        <v>0</v>
      </c>
      <c r="E52" s="22">
        <v>0</v>
      </c>
      <c r="F52" s="21">
        <v>0</v>
      </c>
      <c r="G52" s="22">
        <v>0</v>
      </c>
      <c r="H52" s="21">
        <v>0</v>
      </c>
      <c r="I52" s="22">
        <v>0</v>
      </c>
      <c r="J52" s="21">
        <v>0</v>
      </c>
      <c r="K52" s="22">
        <v>0</v>
      </c>
      <c r="L52" s="21">
        <v>0</v>
      </c>
      <c r="M52" s="22">
        <v>0</v>
      </c>
      <c r="N52" s="21">
        <v>0</v>
      </c>
      <c r="O52" s="22">
        <v>0</v>
      </c>
      <c r="P52" s="21"/>
      <c r="Q52" s="22"/>
      <c r="R52" s="21">
        <v>0</v>
      </c>
      <c r="S52" s="22">
        <v>0</v>
      </c>
      <c r="T52" s="21">
        <v>0</v>
      </c>
      <c r="U52" s="22">
        <v>0</v>
      </c>
      <c r="V52" s="21">
        <v>0</v>
      </c>
      <c r="W52" s="22">
        <v>0</v>
      </c>
      <c r="X52" s="21">
        <v>0</v>
      </c>
      <c r="Y52" s="22">
        <v>0</v>
      </c>
      <c r="Z52" s="21"/>
      <c r="AA52" s="22"/>
      <c r="AB52" s="21"/>
      <c r="AC52" s="22"/>
      <c r="AD52" s="21"/>
      <c r="AE52" s="22"/>
      <c r="AF52" s="21">
        <v>0</v>
      </c>
      <c r="AG52" s="22">
        <v>0</v>
      </c>
      <c r="AH52" s="103">
        <v>1268</v>
      </c>
      <c r="AI52" s="99">
        <v>2394.0700000000002</v>
      </c>
      <c r="AJ52" s="100">
        <f>E52+G52+I52+K52+M52+O52+Q52+S52+U52+W52+Y52+AA52+AC52+AE52+AG52+AI52</f>
        <v>2394.0700000000002</v>
      </c>
    </row>
    <row r="53" spans="1:39" ht="30" x14ac:dyDescent="0.25">
      <c r="A53" s="19">
        <f t="shared" si="3"/>
        <v>34</v>
      </c>
      <c r="B53" s="20">
        <v>390910</v>
      </c>
      <c r="C53" s="81" t="s">
        <v>53</v>
      </c>
      <c r="D53" s="21"/>
      <c r="E53" s="22"/>
      <c r="F53" s="21"/>
      <c r="G53" s="22"/>
      <c r="H53" s="23"/>
      <c r="I53" s="24"/>
      <c r="J53" s="23"/>
      <c r="K53" s="24"/>
      <c r="L53" s="21"/>
      <c r="M53" s="22"/>
      <c r="N53" s="21"/>
      <c r="O53" s="22"/>
      <c r="P53" s="23"/>
      <c r="Q53" s="24"/>
      <c r="R53" s="21"/>
      <c r="S53" s="22"/>
      <c r="T53" s="21"/>
      <c r="U53" s="22"/>
      <c r="V53" s="21">
        <v>0</v>
      </c>
      <c r="W53" s="22">
        <v>0</v>
      </c>
      <c r="X53" s="21">
        <v>0</v>
      </c>
      <c r="Y53" s="22">
        <v>0</v>
      </c>
      <c r="Z53" s="21">
        <v>0</v>
      </c>
      <c r="AA53" s="22">
        <v>0</v>
      </c>
      <c r="AB53" s="21">
        <v>9987</v>
      </c>
      <c r="AC53" s="22">
        <v>5617.6875</v>
      </c>
      <c r="AD53" s="21">
        <v>153</v>
      </c>
      <c r="AE53" s="22">
        <v>598.30650000000003</v>
      </c>
      <c r="AF53" s="21"/>
      <c r="AG53" s="88"/>
      <c r="AH53" s="22"/>
      <c r="AI53" s="22"/>
      <c r="AJ53" s="25">
        <f t="shared" si="2"/>
        <v>6215.9939999999997</v>
      </c>
    </row>
    <row r="54" spans="1:39" x14ac:dyDescent="0.25">
      <c r="A54" s="19">
        <f t="shared" si="3"/>
        <v>35</v>
      </c>
      <c r="B54" s="20">
        <v>391000</v>
      </c>
      <c r="C54" s="81" t="s">
        <v>66</v>
      </c>
      <c r="D54" s="21"/>
      <c r="E54" s="22"/>
      <c r="F54" s="21"/>
      <c r="G54" s="22"/>
      <c r="H54" s="23"/>
      <c r="I54" s="24"/>
      <c r="J54" s="23"/>
      <c r="K54" s="24"/>
      <c r="L54" s="21"/>
      <c r="M54" s="22"/>
      <c r="N54" s="21"/>
      <c r="O54" s="22"/>
      <c r="P54" s="23"/>
      <c r="Q54" s="24"/>
      <c r="R54" s="21"/>
      <c r="S54" s="22"/>
      <c r="T54" s="21"/>
      <c r="U54" s="22"/>
      <c r="V54" s="21">
        <v>0</v>
      </c>
      <c r="W54" s="22">
        <v>0</v>
      </c>
      <c r="X54" s="21">
        <v>0</v>
      </c>
      <c r="Y54" s="22">
        <v>0</v>
      </c>
      <c r="Z54" s="21">
        <v>0</v>
      </c>
      <c r="AA54" s="22">
        <v>0</v>
      </c>
      <c r="AB54" s="21">
        <v>8447</v>
      </c>
      <c r="AC54" s="22">
        <v>4751.4375</v>
      </c>
      <c r="AD54" s="21">
        <v>803</v>
      </c>
      <c r="AE54" s="22">
        <v>3140.1315</v>
      </c>
      <c r="AF54" s="21"/>
      <c r="AG54" s="88"/>
      <c r="AH54" s="22"/>
      <c r="AI54" s="22"/>
      <c r="AJ54" s="25">
        <f t="shared" si="2"/>
        <v>7891.5689999999995</v>
      </c>
    </row>
    <row r="55" spans="1:39" x14ac:dyDescent="0.25">
      <c r="A55" s="19">
        <f t="shared" si="3"/>
        <v>36</v>
      </c>
      <c r="B55" s="53">
        <v>391110</v>
      </c>
      <c r="C55" s="82" t="s">
        <v>54</v>
      </c>
      <c r="D55" s="54"/>
      <c r="E55" s="55"/>
      <c r="F55" s="54"/>
      <c r="G55" s="55"/>
      <c r="H55" s="56"/>
      <c r="I55" s="57"/>
      <c r="J55" s="56"/>
      <c r="K55" s="57"/>
      <c r="L55" s="54"/>
      <c r="M55" s="55"/>
      <c r="N55" s="54"/>
      <c r="O55" s="55"/>
      <c r="P55" s="56"/>
      <c r="Q55" s="57"/>
      <c r="R55" s="54"/>
      <c r="S55" s="55"/>
      <c r="T55" s="54"/>
      <c r="U55" s="55"/>
      <c r="V55" s="54">
        <v>0</v>
      </c>
      <c r="W55" s="55">
        <v>0</v>
      </c>
      <c r="X55" s="54">
        <v>0</v>
      </c>
      <c r="Y55" s="55">
        <v>0</v>
      </c>
      <c r="Z55" s="54">
        <v>0</v>
      </c>
      <c r="AA55" s="55">
        <v>0</v>
      </c>
      <c r="AB55" s="54">
        <v>2916</v>
      </c>
      <c r="AC55" s="55">
        <v>1640.25</v>
      </c>
      <c r="AD55" s="54">
        <v>0</v>
      </c>
      <c r="AE55" s="55">
        <v>0</v>
      </c>
      <c r="AF55" s="54"/>
      <c r="AG55" s="91"/>
      <c r="AH55" s="55"/>
      <c r="AI55" s="55"/>
      <c r="AJ55" s="58">
        <f t="shared" si="2"/>
        <v>1640.25</v>
      </c>
    </row>
    <row r="56" spans="1:39" s="64" customFormat="1" x14ac:dyDescent="0.25">
      <c r="A56" s="59"/>
      <c r="B56" s="60"/>
      <c r="C56" s="34" t="s">
        <v>34</v>
      </c>
      <c r="D56" s="61">
        <v>0</v>
      </c>
      <c r="E56" s="62">
        <v>0</v>
      </c>
      <c r="F56" s="61">
        <v>0</v>
      </c>
      <c r="G56" s="62">
        <f t="shared" ref="G56:AL56" si="4">SUM(G50:G55)</f>
        <v>0</v>
      </c>
      <c r="H56" s="61">
        <f t="shared" si="4"/>
        <v>0</v>
      </c>
      <c r="I56" s="62">
        <f t="shared" si="4"/>
        <v>0</v>
      </c>
      <c r="J56" s="61">
        <f t="shared" si="4"/>
        <v>0</v>
      </c>
      <c r="K56" s="62">
        <f t="shared" si="4"/>
        <v>0</v>
      </c>
      <c r="L56" s="61">
        <f t="shared" si="4"/>
        <v>0</v>
      </c>
      <c r="M56" s="62">
        <f t="shared" si="4"/>
        <v>0</v>
      </c>
      <c r="N56" s="61">
        <f t="shared" si="4"/>
        <v>0</v>
      </c>
      <c r="O56" s="62">
        <f t="shared" si="4"/>
        <v>0</v>
      </c>
      <c r="P56" s="61">
        <f t="shared" si="4"/>
        <v>0</v>
      </c>
      <c r="Q56" s="62">
        <f t="shared" si="4"/>
        <v>0</v>
      </c>
      <c r="R56" s="61">
        <f t="shared" si="4"/>
        <v>0</v>
      </c>
      <c r="S56" s="62">
        <f t="shared" si="4"/>
        <v>0</v>
      </c>
      <c r="T56" s="61">
        <f t="shared" si="4"/>
        <v>0</v>
      </c>
      <c r="U56" s="62">
        <f t="shared" si="4"/>
        <v>0</v>
      </c>
      <c r="V56" s="61">
        <f t="shared" si="4"/>
        <v>2213</v>
      </c>
      <c r="W56" s="62">
        <f t="shared" si="4"/>
        <v>1034.7988</v>
      </c>
      <c r="X56" s="61">
        <f t="shared" si="4"/>
        <v>1071</v>
      </c>
      <c r="Y56" s="62">
        <f t="shared" si="4"/>
        <v>2504.3193000000001</v>
      </c>
      <c r="Z56" s="61">
        <f t="shared" si="4"/>
        <v>3000</v>
      </c>
      <c r="AA56" s="62">
        <f t="shared" si="4"/>
        <v>684.6</v>
      </c>
      <c r="AB56" s="61">
        <f t="shared" si="4"/>
        <v>21350</v>
      </c>
      <c r="AC56" s="62">
        <f t="shared" si="4"/>
        <v>12009.375</v>
      </c>
      <c r="AD56" s="61">
        <f t="shared" si="4"/>
        <v>956</v>
      </c>
      <c r="AE56" s="62">
        <f t="shared" si="4"/>
        <v>3738.4380000000001</v>
      </c>
      <c r="AF56" s="61">
        <f t="shared" si="4"/>
        <v>0</v>
      </c>
      <c r="AG56" s="92">
        <f t="shared" si="4"/>
        <v>0</v>
      </c>
      <c r="AH56" s="141">
        <f>SUM(AH50:AH55)</f>
        <v>1268</v>
      </c>
      <c r="AI56" s="142">
        <f>SUM(AI50:AI55)</f>
        <v>2394.0700000000002</v>
      </c>
      <c r="AJ56" s="63">
        <f t="shared" si="4"/>
        <v>22365.6011</v>
      </c>
      <c r="AL56"/>
      <c r="AM56"/>
    </row>
    <row r="57" spans="1:39" ht="15.75" thickBot="1" x14ac:dyDescent="0.3">
      <c r="A57" s="65"/>
      <c r="B57" s="66"/>
      <c r="C57" s="67" t="s">
        <v>36</v>
      </c>
      <c r="D57" s="68">
        <f>D46+D56</f>
        <v>72976</v>
      </c>
      <c r="E57" s="69">
        <f t="shared" ref="E57:AL57" si="5">E46+E56</f>
        <v>17317.198100000001</v>
      </c>
      <c r="F57" s="68">
        <f t="shared" si="5"/>
        <v>17799</v>
      </c>
      <c r="G57" s="69">
        <f t="shared" si="5"/>
        <v>20050.572</v>
      </c>
      <c r="H57" s="68">
        <f t="shared" si="5"/>
        <v>65957</v>
      </c>
      <c r="I57" s="69">
        <f t="shared" si="5"/>
        <v>20448.28</v>
      </c>
      <c r="J57" s="68">
        <f t="shared" si="5"/>
        <v>19231</v>
      </c>
      <c r="K57" s="69">
        <f t="shared" si="5"/>
        <v>30467.673300000002</v>
      </c>
      <c r="L57" s="68">
        <f t="shared" si="5"/>
        <v>134276</v>
      </c>
      <c r="M57" s="69">
        <f t="shared" si="5"/>
        <v>43078.952799999999</v>
      </c>
      <c r="N57" s="68">
        <f t="shared" si="5"/>
        <v>40097</v>
      </c>
      <c r="O57" s="69">
        <f t="shared" si="5"/>
        <v>53689.887999999999</v>
      </c>
      <c r="P57" s="68">
        <f t="shared" si="5"/>
        <v>50627</v>
      </c>
      <c r="Q57" s="69">
        <f t="shared" si="5"/>
        <v>98039.185500000007</v>
      </c>
      <c r="R57" s="68">
        <f t="shared" si="5"/>
        <v>25981</v>
      </c>
      <c r="S57" s="69">
        <f t="shared" si="5"/>
        <v>49033.941799999993</v>
      </c>
      <c r="T57" s="68">
        <f t="shared" si="5"/>
        <v>92709</v>
      </c>
      <c r="U57" s="69">
        <f t="shared" si="5"/>
        <v>39692.663620000007</v>
      </c>
      <c r="V57" s="68">
        <f t="shared" si="5"/>
        <v>15899</v>
      </c>
      <c r="W57" s="69">
        <f t="shared" si="5"/>
        <v>7434.3652000000002</v>
      </c>
      <c r="X57" s="68">
        <f t="shared" si="5"/>
        <v>5781</v>
      </c>
      <c r="Y57" s="69">
        <f t="shared" si="5"/>
        <v>13517.714800000002</v>
      </c>
      <c r="Z57" s="68">
        <f t="shared" si="5"/>
        <v>3000</v>
      </c>
      <c r="AA57" s="69">
        <f t="shared" si="5"/>
        <v>684.6</v>
      </c>
      <c r="AB57" s="68">
        <f t="shared" si="5"/>
        <v>21850</v>
      </c>
      <c r="AC57" s="69">
        <f t="shared" si="5"/>
        <v>12195.915000000001</v>
      </c>
      <c r="AD57" s="68">
        <f t="shared" si="5"/>
        <v>956</v>
      </c>
      <c r="AE57" s="69">
        <f t="shared" si="5"/>
        <v>3738.4380000000001</v>
      </c>
      <c r="AF57" s="68">
        <f t="shared" si="5"/>
        <v>6732</v>
      </c>
      <c r="AG57" s="93">
        <f t="shared" si="5"/>
        <v>3040.17</v>
      </c>
      <c r="AH57" s="109">
        <f t="shared" si="5"/>
        <v>10498</v>
      </c>
      <c r="AI57" s="110">
        <f t="shared" si="5"/>
        <v>18979.189999999999</v>
      </c>
      <c r="AJ57" s="70">
        <f t="shared" si="5"/>
        <v>431408.74812000012</v>
      </c>
    </row>
    <row r="59" spans="1:39" s="71" customFormat="1" hidden="1" x14ac:dyDescent="0.25">
      <c r="B59" s="72"/>
      <c r="C59" s="73" t="s">
        <v>37</v>
      </c>
      <c r="D59" s="74">
        <v>72976</v>
      </c>
      <c r="E59" s="31">
        <v>17317.2048</v>
      </c>
      <c r="F59" s="74">
        <v>17799</v>
      </c>
      <c r="G59" s="31">
        <v>20050.573499999999</v>
      </c>
      <c r="H59" s="74">
        <v>78679</v>
      </c>
      <c r="I59" s="31">
        <v>23403.601699999999</v>
      </c>
      <c r="J59" s="74">
        <v>19231</v>
      </c>
      <c r="K59" s="31">
        <v>30467.673300000002</v>
      </c>
      <c r="L59" s="74">
        <v>164466</v>
      </c>
      <c r="M59" s="31">
        <v>52760.692800000004</v>
      </c>
      <c r="N59" s="74">
        <v>40097</v>
      </c>
      <c r="O59" s="31">
        <v>53689.883000000002</v>
      </c>
      <c r="P59" s="74">
        <v>51127</v>
      </c>
      <c r="Q59" s="31">
        <v>98225.7255</v>
      </c>
      <c r="R59" s="74">
        <v>25981</v>
      </c>
      <c r="S59" s="31">
        <v>49033.941299999999</v>
      </c>
      <c r="T59" s="74">
        <v>106200</v>
      </c>
      <c r="U59" s="31">
        <v>45432.342000000004</v>
      </c>
      <c r="V59" s="74">
        <v>15899</v>
      </c>
      <c r="W59" s="31">
        <v>7434.3724000000002</v>
      </c>
      <c r="X59" s="74">
        <v>5781</v>
      </c>
      <c r="Y59" s="31">
        <v>13517.712300000001</v>
      </c>
      <c r="Z59" s="74">
        <v>3000</v>
      </c>
      <c r="AA59" s="31">
        <v>684.6</v>
      </c>
      <c r="AB59" s="74">
        <v>21350</v>
      </c>
      <c r="AC59" s="31">
        <v>12009.52448</v>
      </c>
      <c r="AD59" s="74">
        <v>956</v>
      </c>
      <c r="AE59" s="31">
        <v>3738.4380000000001</v>
      </c>
      <c r="AF59" s="74">
        <v>8066</v>
      </c>
      <c r="AG59" s="31">
        <v>3642.6055999999999</v>
      </c>
      <c r="AH59" s="31"/>
      <c r="AI59" s="31"/>
      <c r="AJ59" s="75">
        <v>431408.89067999995</v>
      </c>
      <c r="AL59"/>
      <c r="AM59"/>
    </row>
    <row r="60" spans="1:39" s="71" customFormat="1" x14ac:dyDescent="0.25">
      <c r="B60" s="72"/>
      <c r="C60" s="73"/>
      <c r="D60" s="74"/>
      <c r="E60" s="31"/>
      <c r="F60" s="74"/>
      <c r="G60" s="31"/>
      <c r="H60" s="74"/>
      <c r="I60" s="31"/>
      <c r="J60" s="74"/>
      <c r="K60" s="31"/>
      <c r="L60" s="74"/>
      <c r="M60" s="31"/>
      <c r="N60" s="74"/>
      <c r="O60" s="31"/>
      <c r="P60" s="74"/>
      <c r="Q60" s="31"/>
      <c r="R60" s="74"/>
      <c r="S60" s="31"/>
      <c r="T60" s="74"/>
      <c r="U60" s="31"/>
      <c r="V60" s="74"/>
      <c r="W60" s="31"/>
      <c r="X60" s="74"/>
      <c r="Y60" s="31"/>
      <c r="Z60" s="74"/>
      <c r="AA60" s="31"/>
      <c r="AB60" s="74"/>
      <c r="AC60" s="31"/>
      <c r="AD60" s="74"/>
      <c r="AE60" s="31"/>
      <c r="AF60" s="74"/>
      <c r="AG60" s="31"/>
      <c r="AH60" s="31"/>
      <c r="AI60" s="31"/>
      <c r="AJ60" s="75"/>
      <c r="AL60"/>
      <c r="AM60"/>
    </row>
    <row r="61" spans="1:39" x14ac:dyDescent="0.25">
      <c r="A61" s="79" t="s">
        <v>56</v>
      </c>
      <c r="B61" s="79"/>
      <c r="C61" s="79" t="s">
        <v>57</v>
      </c>
    </row>
    <row r="62" spans="1:39" x14ac:dyDescent="0.25">
      <c r="A62" s="79" t="s">
        <v>58</v>
      </c>
      <c r="B62" s="79"/>
      <c r="C62" s="79" t="s">
        <v>59</v>
      </c>
    </row>
    <row r="63" spans="1:39" x14ac:dyDescent="0.25">
      <c r="A63" s="79" t="s">
        <v>60</v>
      </c>
      <c r="B63" s="79"/>
      <c r="C63" s="79" t="s">
        <v>61</v>
      </c>
    </row>
    <row r="64" spans="1:39" x14ac:dyDescent="0.25">
      <c r="A64" s="79" t="s">
        <v>62</v>
      </c>
      <c r="B64" s="79"/>
      <c r="C64" s="79" t="s">
        <v>63</v>
      </c>
    </row>
    <row r="65" spans="1:43" s="3" customFormat="1" x14ac:dyDescent="0.25">
      <c r="A65" s="79" t="s">
        <v>70</v>
      </c>
      <c r="B65" s="79"/>
      <c r="C65" s="79" t="s">
        <v>71</v>
      </c>
      <c r="AK65" s="1"/>
      <c r="AL65"/>
      <c r="AM65"/>
      <c r="AN65" s="1"/>
      <c r="AO65" s="1"/>
      <c r="AP65" s="1"/>
      <c r="AQ65" s="1"/>
    </row>
    <row r="66" spans="1:43" s="3" customFormat="1" x14ac:dyDescent="0.25">
      <c r="A66" s="79" t="s">
        <v>65</v>
      </c>
      <c r="B66" s="79"/>
      <c r="C66" s="79" t="s">
        <v>64</v>
      </c>
      <c r="AK66" s="1"/>
      <c r="AL66"/>
      <c r="AM66"/>
      <c r="AN66" s="1"/>
      <c r="AO66" s="1"/>
      <c r="AP66" s="1"/>
      <c r="AQ66" s="1"/>
    </row>
    <row r="67" spans="1:43" s="3" customFormat="1" x14ac:dyDescent="0.25">
      <c r="A67" s="79" t="s">
        <v>67</v>
      </c>
      <c r="B67" s="79"/>
      <c r="C67" s="79" t="s">
        <v>68</v>
      </c>
      <c r="AK67" s="1"/>
      <c r="AL67"/>
      <c r="AM67"/>
      <c r="AN67" s="1"/>
      <c r="AO67" s="1"/>
      <c r="AP67" s="1"/>
      <c r="AQ67" s="1"/>
    </row>
    <row r="68" spans="1:43" s="3" customFormat="1" x14ac:dyDescent="0.25">
      <c r="A68" s="79" t="s">
        <v>77</v>
      </c>
      <c r="B68" s="79"/>
      <c r="C68" s="79" t="s">
        <v>78</v>
      </c>
      <c r="AK68" s="1"/>
      <c r="AL68"/>
      <c r="AM68"/>
      <c r="AN68" s="1"/>
      <c r="AO68" s="1"/>
      <c r="AP68" s="1"/>
      <c r="AQ68" s="1"/>
    </row>
    <row r="69" spans="1:43" s="3" customFormat="1" x14ac:dyDescent="0.25">
      <c r="A69" s="79" t="s">
        <v>79</v>
      </c>
      <c r="B69" s="79"/>
      <c r="C69" s="79" t="s">
        <v>80</v>
      </c>
      <c r="AK69" s="1"/>
      <c r="AL69"/>
      <c r="AM69"/>
      <c r="AN69" s="1"/>
      <c r="AO69" s="1"/>
      <c r="AP69" s="1"/>
      <c r="AQ69" s="1"/>
    </row>
  </sheetData>
  <autoFilter ref="B14:AC57" xr:uid="{00000000-0009-0000-0000-000000000000}"/>
  <mergeCells count="30">
    <mergeCell ref="AF13:AG13"/>
    <mergeCell ref="AH13:AI13"/>
    <mergeCell ref="T13:U13"/>
    <mergeCell ref="V13:W13"/>
    <mergeCell ref="X13:Y13"/>
    <mergeCell ref="Z13:AA13"/>
    <mergeCell ref="AB13:AC13"/>
    <mergeCell ref="AD13:AE13"/>
    <mergeCell ref="AH12:AI12"/>
    <mergeCell ref="AJ12:AJ14"/>
    <mergeCell ref="D13:E13"/>
    <mergeCell ref="F13:G13"/>
    <mergeCell ref="H13:I13"/>
    <mergeCell ref="J13:K13"/>
    <mergeCell ref="L13:M13"/>
    <mergeCell ref="N13:O13"/>
    <mergeCell ref="P13:Q13"/>
    <mergeCell ref="R13:S13"/>
    <mergeCell ref="R12:U12"/>
    <mergeCell ref="V12:W12"/>
    <mergeCell ref="X12:Y12"/>
    <mergeCell ref="Z12:AA12"/>
    <mergeCell ref="AB12:AE12"/>
    <mergeCell ref="AF12:AG12"/>
    <mergeCell ref="A12:A14"/>
    <mergeCell ref="C12:C14"/>
    <mergeCell ref="D12:G12"/>
    <mergeCell ref="H12:K12"/>
    <mergeCell ref="L12:O12"/>
    <mergeCell ref="P12:Q12"/>
  </mergeCells>
  <pageMargins left="0.51181102362204722" right="0.31496062992125984" top="0.55118110236220474" bottom="0.35433070866141736" header="0.31496062992125984" footer="0.31496062992125984"/>
  <pageSetup paperSize="9" scale="41" fitToHeight="0" orientation="landscape" r:id="rId1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АПП-СБаз (6)</vt:lpstr>
      <vt:lpstr>'АПП-СБаз (6)'!Заголовки_для_печати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Половинчак</cp:lastModifiedBy>
  <cp:lastPrinted>2023-06-01T07:51:09Z</cp:lastPrinted>
  <dcterms:created xsi:type="dcterms:W3CDTF">2022-12-22T11:38:12Z</dcterms:created>
  <dcterms:modified xsi:type="dcterms:W3CDTF">2023-06-01T07:51:26Z</dcterms:modified>
</cp:coreProperties>
</file>